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приложение 2 к приказу" sheetId="1" r:id="rId1"/>
    <sheet name="приложение 1" sheetId="2" r:id="rId2"/>
    <sheet name="приложение 2" sheetId="3" state="hidden" r:id="rId3"/>
    <sheet name="приложение 3" sheetId="4" state="hidden" r:id="rId4"/>
    <sheet name="Приложение 3 к Приказу" sheetId="5" state="hidden" r:id="rId5"/>
    <sheet name="приложение 4 к приказу" sheetId="6" state="hidden" r:id="rId6"/>
    <sheet name="приложение 5 к приказу " sheetId="7" state="hidden" r:id="rId7"/>
    <sheet name="приложение 6 к приказу  " sheetId="8" state="hidden" r:id="rId8"/>
  </sheets>
  <definedNames>
    <definedName name="_xlnm.Print_Area" localSheetId="1">'приложение 1'!$A$1:$Q$131</definedName>
    <definedName name="_xlnm.Print_Titles" localSheetId="1">'приложение 1'!$14:$15</definedName>
    <definedName name="_xlnm.Print_Area" localSheetId="2">'приложение 2'!$A$1:$I$45</definedName>
    <definedName name="_xlnm.Print_Area" localSheetId="0">'приложение 2 к приказу'!$A$1:$Q$176</definedName>
    <definedName name="_xlnm.Print_Area" localSheetId="5">'приложение 4 к приказу'!$A$1:$R$85</definedName>
    <definedName name="_xlnm.Print_Titles" localSheetId="5">'приложение 4 к приказу'!$13:$14</definedName>
    <definedName name="_xlnm_Print_Area" localSheetId="0">'приложение 2 к приказу'!$A$1:$Q$176</definedName>
    <definedName name="_xlnm_Print_Area" localSheetId="1">'приложение 1'!$A$1:$Q$131</definedName>
    <definedName name="_xlnm_Print_Titles" localSheetId="1">'приложение 1'!$14:$15</definedName>
    <definedName name="_xlnm_Print_Area" localSheetId="2">'приложение 2'!$A$1:$I$45</definedName>
    <definedName name="_xlnm_Print_Area" localSheetId="5">'приложение 4 к приказу'!$A$1:$R$85</definedName>
    <definedName name="_xlnm_Print_Titles" localSheetId="5">'приложение 4 к приказу'!$13:$14</definedName>
  </definedNames>
  <calcPr fullCalcOnLoad="1"/>
</workbook>
</file>

<file path=xl/sharedStrings.xml><?xml version="1.0" encoding="utf-8"?>
<sst xmlns="http://schemas.openxmlformats.org/spreadsheetml/2006/main" count="1634" uniqueCount="407">
  <si>
    <t>СОГЛАСОВАНО</t>
  </si>
  <si>
    <t>УТВЕРЖДАЮ</t>
  </si>
  <si>
    <t>И.о.начальника МКУ "Отдел образования Железнодорожного района"</t>
  </si>
  <si>
    <t>Начальник Управления образования города Ростова-на-Дону</t>
  </si>
  <si>
    <t>_____________________А.В.Власова</t>
  </si>
  <si>
    <t>_________________________В.А. Чернышова</t>
  </si>
  <si>
    <t>"07"  декабря</t>
  </si>
  <si>
    <t>2016 г.</t>
  </si>
  <si>
    <t>ПЛАН ФИНАНСОВО-ХОЗЯЙСТВЕННОЙ ДЕЯТЕЛЬНОСТИ  МУНИЦИПАЛЬНОГО УЧРЕЖДЕНИЯ</t>
  </si>
  <si>
    <r>
      <t xml:space="preserve">НА </t>
    </r>
    <r>
      <rPr>
        <u val="single"/>
        <sz val="12"/>
        <color indexed="8"/>
        <rFont val="Calibri"/>
        <family val="2"/>
      </rPr>
      <t>2017-2019</t>
    </r>
    <r>
      <rPr>
        <sz val="12"/>
        <color indexed="8"/>
        <rFont val="Calibri"/>
        <family val="2"/>
      </rPr>
      <t xml:space="preserve"> годы</t>
    </r>
  </si>
  <si>
    <t>Наименование учреждения</t>
  </si>
  <si>
    <r>
      <t>муниципальное бюджетное  учреждение дополнительного образования Железнодорожного района города Ростова-на-Дону «Детско-юношеская</t>
    </r>
    <r>
      <rPr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спортивная школа № 5» </t>
    </r>
  </si>
  <si>
    <t>Адрес фактического местонахождения</t>
  </si>
  <si>
    <t>г. Ростов-на-Дону ул. Загорская 10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</si>
  <si>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</si>
  <si>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</si>
  <si>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</si>
  <si>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</si>
  <si>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</si>
  <si>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</si>
  <si>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</si>
  <si>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</si>
  <si>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</si>
  <si>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</si>
  <si>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>1.  Сведения о деятельности бюджетного (автономного) учреждения</t>
  </si>
  <si>
    <r>
      <t>1.1. Цели деятельности учреждения</t>
    </r>
    <r>
      <rPr>
        <sz val="12"/>
        <color indexed="10"/>
        <rFont val="Times New Roman"/>
        <family val="1"/>
      </rPr>
      <t xml:space="preserve"> (в соответствии с федеральными законами, иными нормативными (муниципальными правовыми актами и уставом учреждения)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 вовлечение максимального количества детей в систематическое занятие физической культурой и спортом, выявление их склонности и пригодности для дальнейших занятий спортом, воспитание устойчивого интереса к спорту;
 формирование у детей потребности в здоровом образе жизни, осуществление гармоничного развития личности, воспитание ответственности и профессионального самоопределения в соответствии с индивидуальными способностями обучающихся;
 обеспечение повышения уровня обшей и специальной физической подготовленности в соответствии с требованиями программ по видам спорта;
 реализация дополнительных образовательных программ и услуг в интересах личности, общества, государства;
 охрана жизни обучающихся;
 охрана и укрепление психического, нравственного и физического здоровья обучающихся;
 формирование у обучающихся навыков и привычек здорового образа жизни;
 адаптация обучающихся к жизни в обществе;
</t>
    </r>
  </si>
  <si>
    <r>
      <t xml:space="preserve">1.2. Виды деятельности учреждения </t>
    </r>
    <r>
      <rPr>
        <sz val="12"/>
        <color indexed="10"/>
        <rFont val="Times New Roman"/>
        <family val="1"/>
      </rPr>
      <t>относящиеся к его основным видам деятельности в соответствии с уставом учреждения)</t>
    </r>
    <r>
      <rPr>
        <sz val="12"/>
        <color indexed="8"/>
        <rFont val="Calibri"/>
        <family val="2"/>
      </rPr>
      <t xml:space="preserve">   реализация дополнительных образовательных программ по следующим видам спорта: волейбол, пляжный волейбол, гандбол, пляжный гандбол, ушу, каратэ, стилевое каратэ,  художественная гимнастика, танцевальный спорт, кикбоксинг, восточное боевое единоборство,тхэквондо, рукопашный бой;
</t>
    </r>
    <r>
      <rPr>
        <sz val="12"/>
        <color indexed="8"/>
        <rFont val="Times New Roman"/>
        <family val="1"/>
      </rPr>
      <t xml:space="preserve"> организация и обеспечение образовательного и учебно-тренировочного процесса;
 организация и проведение физкультурных и спортивных мероприятий, соревнований различного уровня;
 участие в физкультурных и спортивных мероприятиях, соревнованиях различного уровня;
 организация и проведение спортивных, детских и оздоровительных лагерей, учебно-тренировочных сборов;
 деятельность по популяризации физической культуры и спорта;
 деятельность по организации досуга детей и их родителей (законных представителей), организация и проведение массовых мероприятий;
 осуществление медицинской деятельности;
 в установленном порядке производить присвоение спортивных разрядов по результатам участия обучающихся в соревнованиях;
 организация деятельности спортивных классов;
 проведение разовых занятий различных видов (лекции, стажировки, семинары).
</t>
    </r>
  </si>
  <si>
    <r>
      <t xml:space="preserve">1.3. Перечень платных образовательных услуг оказываемых учреждением </t>
    </r>
    <r>
      <rPr>
        <sz val="12"/>
        <color indexed="10"/>
        <rFont val="Times New Roman"/>
        <family val="1"/>
      </rPr>
      <t>(в соответствии с перечнем указанным в постановлении Администрации города Ростова-на-Дону"</t>
    </r>
  </si>
  <si>
    <r>
      <t></t>
    </r>
    <r>
      <rPr>
        <sz val="11"/>
        <color indexed="8"/>
        <rFont val="Calibri"/>
        <family val="2"/>
      </rPr>
      <t>Общая физическая подготовка и подготовка к сдаче нормативов ГТО</t>
    </r>
  </si>
  <si>
    <r>
      <t></t>
    </r>
    <r>
      <rPr>
        <sz val="11"/>
        <color indexed="8"/>
        <rFont val="Calibri"/>
        <family val="2"/>
      </rPr>
      <t>Спортивно-оздоровительная гимнастика</t>
    </r>
  </si>
  <si>
    <t>2. Показатели финансовой деятельности состояния учреждения</t>
  </si>
  <si>
    <t>показатель</t>
  </si>
  <si>
    <t>сумма (руб.коп.)</t>
  </si>
  <si>
    <t>Нефинансовые активы, всего:</t>
  </si>
  <si>
    <t>из них:</t>
  </si>
  <si>
    <t xml:space="preserve"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</si>
  <si>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</si>
  <si>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</si>
  <si>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</si>
  <si>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года    </t>
  </si>
  <si>
    <t>2.6. Остаточная стоимость недвижимого муниципального имущества на 01.12.2016 года</t>
  </si>
  <si>
    <t>2.7. Остаточная стоимость особо ценного движимого имущества на 01.12.2016 года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</si>
  <si>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</si>
  <si>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</si>
  <si>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</si>
  <si>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</si>
  <si>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кредиторская задолженность</t>
  </si>
  <si>
    <t>капитальные расходы</t>
  </si>
  <si>
    <t>текущие расходы</t>
  </si>
  <si>
    <t>3. Другая информация, характеризующая деятельность учреждения:</t>
  </si>
  <si>
    <t>Наименование показателя</t>
  </si>
  <si>
    <t>ед. изм.</t>
  </si>
  <si>
    <t>отчетный 2016 год</t>
  </si>
  <si>
    <t>2017 год</t>
  </si>
  <si>
    <t>прогноз 2018 год</t>
  </si>
  <si>
    <t>прогноз 2019 год</t>
  </si>
  <si>
    <t>3.1 Численность обучающихся в соответствии с утвержденным комплектованием на 01.09.2016: в т.ч.</t>
  </si>
  <si>
    <t>чел.</t>
  </si>
  <si>
    <t xml:space="preserve">     1-4 классы</t>
  </si>
  <si>
    <t xml:space="preserve">     5-9 классы</t>
  </si>
  <si>
    <t xml:space="preserve">    10-12 классы</t>
  </si>
  <si>
    <t>3.2. Численность обучающихся в соответствии с утвержденным комплектованием на 01.10.2016.</t>
  </si>
  <si>
    <t>3.3. Численность воспитанников в соответствии с текущим МЗ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</si>
  <si>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</si>
  <si>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</si>
  <si>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 xml:space="preserve">     АУП</t>
  </si>
  <si>
    <t xml:space="preserve">     УВП и МОП</t>
  </si>
  <si>
    <t xml:space="preserve">     педагогические работники Всего </t>
  </si>
  <si>
    <t xml:space="preserve"> Из них учителя- всего</t>
  </si>
  <si>
    <t>в том числе</t>
  </si>
  <si>
    <t xml:space="preserve">                1-4 классы</t>
  </si>
  <si>
    <t xml:space="preserve">                5-9 классы</t>
  </si>
  <si>
    <t xml:space="preserve">                10-12 классы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</si>
  <si>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</si>
  <si>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из них</t>
  </si>
  <si>
    <t>%</t>
  </si>
  <si>
    <t>доля прямых исполнителей МЗ</t>
  </si>
  <si>
    <t>доля АУП, УВП и МОП и д.р.</t>
  </si>
  <si>
    <t>3.7. Среднемесячная оплата труда работников: в т.ч.</t>
  </si>
  <si>
    <t>руб.</t>
  </si>
  <si>
    <t xml:space="preserve">     руководителя </t>
  </si>
  <si>
    <t xml:space="preserve">     учителя</t>
  </si>
  <si>
    <t xml:space="preserve">     прочие работники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</si>
  <si>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</si>
  <si>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</si>
  <si>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кв. м.</t>
  </si>
  <si>
    <t>3.10 Площадь здания учреждения, сдаваемая в аренду</t>
  </si>
  <si>
    <t>4 . Показатели по поступлениям и выплатам учреждения</t>
  </si>
  <si>
    <t>Код строки</t>
  </si>
  <si>
    <t>КБК</t>
  </si>
  <si>
    <t>Объем финансового обеспечения (руб.коп.)</t>
  </si>
  <si>
    <t>всего 2017 год</t>
  </si>
  <si>
    <t xml:space="preserve"> 2018 год</t>
  </si>
  <si>
    <t xml:space="preserve"> 2019 год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</si>
  <si>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</si>
  <si>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п.1 ст.78.1 БК РФ (иные цели)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</si>
  <si>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</si>
  <si>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</si>
  <si>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</si>
  <si>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 xml:space="preserve"> аренда</t>
  </si>
  <si>
    <t>род.плата за присмотр и уход</t>
  </si>
  <si>
    <t>платные образовательные услуги</t>
  </si>
  <si>
    <t xml:space="preserve">безвозмездные поступления 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</si>
  <si>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</si>
  <si>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</si>
  <si>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</si>
  <si>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</si>
  <si>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</si>
  <si>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услуг, работ</t>
  </si>
  <si>
    <t>120</t>
  </si>
  <si>
    <t>иные субсидии, предоставленные из бюджета</t>
  </si>
  <si>
    <t>150</t>
  </si>
  <si>
    <t>прочие доходы</t>
  </si>
  <si>
    <t>160</t>
  </si>
  <si>
    <t>2018 год</t>
  </si>
  <si>
    <t>2019 год</t>
  </si>
  <si>
    <t>род. плата за присмотр и уход</t>
  </si>
  <si>
    <t>Выплаты по расходам, всего:</t>
  </si>
  <si>
    <t>200</t>
  </si>
  <si>
    <t>в том числе на:выплаты персоналу всего:</t>
  </si>
  <si>
    <t>210</t>
  </si>
  <si>
    <t>130</t>
  </si>
  <si>
    <t xml:space="preserve">из них: оплата труда и начисления на оплату труда </t>
  </si>
  <si>
    <t>211</t>
  </si>
  <si>
    <t xml:space="preserve">уплату налогов, сборов и иных платежей </t>
  </si>
  <si>
    <t>220</t>
  </si>
  <si>
    <t>безвозмездные перечисления организациям</t>
  </si>
  <si>
    <t>230</t>
  </si>
  <si>
    <t>прочие расходы (кроме расходов на закупку товаров, работ, услуг)</t>
  </si>
  <si>
    <t>240</t>
  </si>
  <si>
    <t>расходы на закупку товаров, работ, услуг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</si>
  <si>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</si>
  <si>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</si>
  <si>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</si>
  <si>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</si>
  <si>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</si>
  <si>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310</t>
  </si>
  <si>
    <t>прочие поступления</t>
  </si>
  <si>
    <t>320</t>
  </si>
  <si>
    <t>Выбытие финансовых активов всего: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</si>
  <si>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</si>
  <si>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</si>
  <si>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</si>
  <si>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</si>
  <si>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</si>
  <si>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</si>
  <si>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</si>
  <si>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</si>
  <si>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</si>
  <si>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5. Показатели выплаты по расходам на закупку товаров, работ, услуг учреждения на 01 января 2017 год</t>
  </si>
  <si>
    <t>Год начала закупки 2017 год</t>
  </si>
  <si>
    <t>Сумма выплат на закупку товаров, работ и услуг, руб</t>
  </si>
  <si>
    <t>Всего закупки</t>
  </si>
  <si>
    <t>в том числе: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</si>
  <si>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</si>
  <si>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</si>
  <si>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</si>
  <si>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на 2017г.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</si>
  <si>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</si>
  <si>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</si>
  <si>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</si>
  <si>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</si>
  <si>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</si>
  <si>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</si>
  <si>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6. Сведения о средствах, поступающих во временное распоряжение учреждения  на  2017 год</t>
  </si>
  <si>
    <t xml:space="preserve">Наименование показателя </t>
  </si>
  <si>
    <t>Сумма (руб.)</t>
  </si>
  <si>
    <t>2</t>
  </si>
  <si>
    <t>010</t>
  </si>
  <si>
    <t>Остаток средств наконец года</t>
  </si>
  <si>
    <t>020</t>
  </si>
  <si>
    <t>Поступления всего:</t>
  </si>
  <si>
    <t>030</t>
  </si>
  <si>
    <t>в т.ч.</t>
  </si>
  <si>
    <t>031</t>
  </si>
  <si>
    <t>032</t>
  </si>
  <si>
    <t>Выбытие всего :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</si>
  <si>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</si>
  <si>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</si>
  <si>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</si>
  <si>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</si>
  <si>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</si>
  <si>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</si>
  <si>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Руководитель учреждения </t>
  </si>
  <si>
    <t>Кутасов С.Е.</t>
  </si>
  <si>
    <t>М.П.</t>
  </si>
  <si>
    <t>(расшифровка подписи)</t>
  </si>
  <si>
    <t>Главный бухгалтер</t>
  </si>
  <si>
    <t>Белецкая Л.Г.</t>
  </si>
  <si>
    <t>Ответственный исполнитель</t>
  </si>
  <si>
    <t>210-29-19</t>
  </si>
  <si>
    <t>(должность)</t>
  </si>
  <si>
    <t>(подпись)</t>
  </si>
  <si>
    <t>(телефон)</t>
  </si>
  <si>
    <t xml:space="preserve">приложение 1                                          </t>
  </si>
  <si>
    <t>к плану финансово-хозяйственной</t>
  </si>
  <si>
    <t>деятельности на 2017 год</t>
  </si>
  <si>
    <t>Начальник Управления образования</t>
  </si>
  <si>
    <t>города Ростова-на-Дону</t>
  </si>
  <si>
    <t>___________________ Чернышова В.А.</t>
  </si>
  <si>
    <t>Расшифровка к плану финансово-хозяйственной деятельности</t>
  </si>
  <si>
    <t>муниципальное бюджетное образовательное учреждение дополнительного образования детей детско-юношеская спортивная школа № 5 Железнодорожного района города Ростова-на-Дону</t>
  </si>
  <si>
    <t>(наименование учреждения)</t>
  </si>
  <si>
    <t>по состоянию на   01 января 2017 г.</t>
  </si>
  <si>
    <t xml:space="preserve">Код субсидии
(отраслевой код)*
</t>
  </si>
  <si>
    <t>КЦСР</t>
  </si>
  <si>
    <t>КВР</t>
  </si>
  <si>
    <t>Распределение остатка по КБК</t>
  </si>
  <si>
    <t>Сумма ВСЕГО 2017
(без учета остатка)</t>
  </si>
  <si>
    <t>Сумма ВСЕГО 2018         (без учета остатка)</t>
  </si>
  <si>
    <t>Сумма ВСЕГО 2019_
(без учета остатка)</t>
  </si>
  <si>
    <t>Нормативные расходы</t>
  </si>
  <si>
    <t>Общехозяйственные расходы</t>
  </si>
  <si>
    <t>Целевые расходы</t>
  </si>
  <si>
    <t>Расходы (выплаты), всего:</t>
  </si>
  <si>
    <t>1 Средства федеральный бюджета</t>
  </si>
  <si>
    <t>01</t>
  </si>
  <si>
    <t>07</t>
  </si>
  <si>
    <t>0210172020</t>
  </si>
  <si>
    <t>611</t>
  </si>
  <si>
    <t>Заработная плата</t>
  </si>
  <si>
    <t>0211</t>
  </si>
  <si>
    <t>0000</t>
  </si>
  <si>
    <t>111</t>
  </si>
  <si>
    <t>9512</t>
  </si>
  <si>
    <t>Прочие выплаты</t>
  </si>
  <si>
    <t>0212</t>
  </si>
  <si>
    <t>112</t>
  </si>
  <si>
    <t>Начисления на выплаты по оплате труда</t>
  </si>
  <si>
    <t>0213</t>
  </si>
  <si>
    <t>119</t>
  </si>
  <si>
    <t>Услуги связи</t>
  </si>
  <si>
    <t>0221</t>
  </si>
  <si>
    <t>244</t>
  </si>
  <si>
    <t>Прочие работы, услуги</t>
  </si>
  <si>
    <t>0226</t>
  </si>
  <si>
    <t>Увеличение стоимости основных средств</t>
  </si>
  <si>
    <t>0310</t>
  </si>
  <si>
    <t>Увеличение стоимости материальных запасов</t>
  </si>
  <si>
    <t>0340</t>
  </si>
  <si>
    <t>2 Средства областного бюджета</t>
  </si>
  <si>
    <t>3 Средства муниципального бюджета</t>
  </si>
  <si>
    <t>02</t>
  </si>
  <si>
    <t>03</t>
  </si>
  <si>
    <t>0230100590</t>
  </si>
  <si>
    <t>0210100590</t>
  </si>
  <si>
    <t>Транспортные услуги</t>
  </si>
  <si>
    <t>0222</t>
  </si>
  <si>
    <t>9179</t>
  </si>
  <si>
    <t>Коммунальные услуги</t>
  </si>
  <si>
    <t>0223</t>
  </si>
  <si>
    <t>9721</t>
  </si>
  <si>
    <t>Коммунальные услуги(газ)</t>
  </si>
  <si>
    <t>9722</t>
  </si>
  <si>
    <t>Коммунальные услуги (свет)</t>
  </si>
  <si>
    <t>9730</t>
  </si>
  <si>
    <t>Коммунальные услуги (вода)</t>
  </si>
  <si>
    <t>9740</t>
  </si>
  <si>
    <t>Работы, услуги по содержанию имущества</t>
  </si>
  <si>
    <t>0225</t>
  </si>
  <si>
    <t>ТО видеонаблюдения</t>
  </si>
  <si>
    <t>9028</t>
  </si>
  <si>
    <t>ТО АПС,ТО комплекта ОКО-3(вывод на пульт 01)</t>
  </si>
  <si>
    <t>9029</t>
  </si>
  <si>
    <t>9241</t>
  </si>
  <si>
    <t>выезд по сигналу КТС</t>
  </si>
  <si>
    <t>Организация и участие в соревнованиях</t>
  </si>
  <si>
    <t>9320</t>
  </si>
  <si>
    <t>Прочие расходы</t>
  </si>
  <si>
    <t>0290</t>
  </si>
  <si>
    <t>налог на землю</t>
  </si>
  <si>
    <t>9030</t>
  </si>
  <si>
    <t>851</t>
  </si>
  <si>
    <t>налог на имущество</t>
  </si>
  <si>
    <t>9031</t>
  </si>
  <si>
    <t>Прочие расходы,наградная атрибутика</t>
  </si>
  <si>
    <t>853</t>
  </si>
  <si>
    <t>612</t>
  </si>
  <si>
    <t>9240</t>
  </si>
  <si>
    <t>9021</t>
  </si>
  <si>
    <t>9026</t>
  </si>
  <si>
    <t>4 Средства от оказания платных услуг, а так же от иной приносящей доход деятельности</t>
  </si>
  <si>
    <t>Оплата труда</t>
  </si>
  <si>
    <t>03 000000000000000</t>
  </si>
  <si>
    <t>Начисление на оплату труда</t>
  </si>
  <si>
    <t>Арендная плата за пользование имуществом</t>
  </si>
  <si>
    <t>Услуги по содержанию имущества</t>
  </si>
  <si>
    <t>Прочие услуги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</si>
  <si>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</si>
  <si>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</si>
  <si>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*(доп.КР,разд.,подр.,КВР,Доп.ЭК,Доп.ФК)</t>
  </si>
  <si>
    <t>Белецкая Л.Г.    210-29-19</t>
  </si>
  <si>
    <t xml:space="preserve">приложение 2                                     к плану финансово-хозяйственной деятельности на 2012-2014 годы </t>
  </si>
  <si>
    <t>Сведения</t>
  </si>
  <si>
    <t>о платных услугах и иной приносящей доход деятельности</t>
  </si>
  <si>
    <t xml:space="preserve">1-й год 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</si>
  <si>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</si>
  <si>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</si>
  <si>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</si>
  <si>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</si>
  <si>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</si>
  <si>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</si>
  <si>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тыс.руб.</t>
  </si>
  <si>
    <t>план</t>
  </si>
  <si>
    <t>факт</t>
  </si>
  <si>
    <t xml:space="preserve">2-й год </t>
  </si>
  <si>
    <t xml:space="preserve">3-й год </t>
  </si>
  <si>
    <t>"          "</t>
  </si>
  <si>
    <t>20___г.</t>
  </si>
  <si>
    <t>(дата составления)</t>
  </si>
  <si>
    <t>приложение 3                                     к плану финансово-хозяйственной деятельности на 2013-2015  годы</t>
  </si>
  <si>
    <t>Утверждаю</t>
  </si>
  <si>
    <t>___________________ Кочетов А.Н.</t>
  </si>
  <si>
    <t>Календарь плана спортивно-массовых мероприятий</t>
  </si>
  <si>
    <t>по __________________________________ на 2013-2015 годы</t>
  </si>
  <si>
    <t>1-й год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</si>
  <si>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</si>
  <si>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</si>
  <si>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</si>
  <si>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</si>
  <si>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>примечание (№ и дата локального акта о спортивно-массовых мероприятиях)</t>
  </si>
  <si>
    <t>местный бюджет</t>
  </si>
  <si>
    <t>привлеченные средства</t>
  </si>
  <si>
    <t xml:space="preserve">всего </t>
  </si>
  <si>
    <t>источник</t>
  </si>
  <si>
    <t>сумма</t>
  </si>
  <si>
    <t>2-й год</t>
  </si>
  <si>
    <t>3-й год</t>
  </si>
  <si>
    <t>приложение 3 к приказу № 906  от "27" декабря  2012г.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</si>
  <si>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</si>
  <si>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</si>
  <si>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</si>
  <si>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</si>
  <si>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</si>
  <si>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</si>
  <si>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</si>
  <si>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</si>
  <si>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</si>
  <si>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</si>
  <si>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 xml:space="preserve">Разрешенный к  использованию остаток   субсидии прошлых лет на начало 2013г.                   </t>
  </si>
  <si>
    <t>Планируемые выплаты</t>
  </si>
  <si>
    <t>Код</t>
  </si>
  <si>
    <t>Сумма</t>
  </si>
  <si>
    <t>Поступления</t>
  </si>
  <si>
    <t>Выплаты</t>
  </si>
  <si>
    <t>Субсидия на проведение мероприятий, обеспечивающих ресурсосбережение</t>
  </si>
  <si>
    <t>02419901</t>
  </si>
  <si>
    <t>225</t>
  </si>
  <si>
    <t>Всего: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</si>
  <si>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</si>
  <si>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</si>
  <si>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</si>
  <si>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</si>
  <si>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</si>
  <si>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</si>
  <si>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</si>
  <si>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</si>
  <si>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приложение №4 к приказу № 906 от "27" декабря 2012  года</t>
  </si>
  <si>
    <t>Сводная форма  плана финансово-хозяйственной деятельности</t>
  </si>
  <si>
    <t>(наименование района)</t>
  </si>
  <si>
    <t>по состоянию на                                                         2012г.</t>
  </si>
  <si>
    <t>Доп. КР</t>
  </si>
  <si>
    <t>Код ГРБС</t>
  </si>
  <si>
    <t>Раздел</t>
  </si>
  <si>
    <t>Подраздел</t>
  </si>
  <si>
    <t>КОСГУ</t>
  </si>
  <si>
    <t>Доп ЭК</t>
  </si>
  <si>
    <t>Доп ФК</t>
  </si>
  <si>
    <t>Сумма ВСЕГО 2013
(без учета остатка)</t>
  </si>
  <si>
    <t>Сумма ВСЕГО 2014</t>
  </si>
  <si>
    <t>Сумма ВСЕГО 2015</t>
  </si>
  <si>
    <t>907</t>
  </si>
  <si>
    <t>5200900</t>
  </si>
  <si>
    <t>001</t>
  </si>
  <si>
    <t>213</t>
  </si>
  <si>
    <t>4362100</t>
  </si>
  <si>
    <t>5222601</t>
  </si>
  <si>
    <t>212</t>
  </si>
  <si>
    <t>221</t>
  </si>
  <si>
    <t>222</t>
  </si>
  <si>
    <t>223</t>
  </si>
  <si>
    <t>224</t>
  </si>
  <si>
    <t>226</t>
  </si>
  <si>
    <t>262</t>
  </si>
  <si>
    <t>263</t>
  </si>
  <si>
    <t>290</t>
  </si>
  <si>
    <t>340</t>
  </si>
  <si>
    <t>и т.д.</t>
  </si>
  <si>
    <t>7951502</t>
  </si>
  <si>
    <t>и т.д</t>
  </si>
  <si>
    <t>4219900</t>
  </si>
  <si>
    <t>приложение 5  к приказу № 906  от "27" декабря  2012г.</t>
  </si>
  <si>
    <t xml:space="preserve">Начальнику Отдела образования                           </t>
  </si>
  <si>
    <t xml:space="preserve"> района</t>
  </si>
  <si>
    <t xml:space="preserve">___________________ 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</si>
  <si>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</si>
  <si>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>ЦСР</t>
  </si>
  <si>
    <t>ВР</t>
  </si>
  <si>
    <t>Доп.ФК</t>
  </si>
  <si>
    <t>Сумма ВСЕГО 2012</t>
  </si>
  <si>
    <t>Сумма ВСЕГО 2013</t>
  </si>
  <si>
    <t>приложение 6 к приказу № 906  от "27" декабря  2012г.</t>
  </si>
  <si>
    <t>Форма заполняется на бланке организации с исходящим номером и датой письма</t>
  </si>
  <si>
    <t>"Согласованно"</t>
  </si>
  <si>
    <t xml:space="preserve">Изменения плана финансово-хозяйственной деятельности на 2013- 2015 годы по       _________________________________ </t>
  </si>
  <si>
    <t>Необходимо написать обоснование производимых изменений</t>
  </si>
  <si>
    <t>Наименование Учреждения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</si>
</sst>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DD/MM/YYYY"/>
    <numFmt numFmtId="167" formatCode="#,###.00"/>
    <numFmt numFmtId="168" formatCode="#,##0.00"/>
    <numFmt numFmtId="169" formatCode="0"/>
    <numFmt numFmtId="170" formatCode="0.0"/>
    <numFmt numFmtId="171" formatCode="@"/>
    <numFmt numFmtId="172" formatCode="0.00"/>
    <numFmt numFmtId="173" formatCode="#,##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u val="single"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6"/>
      <color indexed="10"/>
      <name val="Calibri"/>
      <family val="2"/>
    </font>
    <font>
      <sz val="14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97">
    <xf numFmtId="164" fontId="0" fillId="0" borderId="0" xfId="0" applyAlignment="1">
      <alignment/>
    </xf>
    <xf numFmtId="164" fontId="3" fillId="0" borderId="0" xfId="0" applyFont="1" applyAlignment="1" applyProtection="1">
      <alignment wrapText="1"/>
      <protection locked="0"/>
    </xf>
    <xf numFmtId="164" fontId="4" fillId="0" borderId="0" xfId="0" applyFont="1" applyAlignment="1" applyProtection="1">
      <alignment wrapText="1"/>
      <protection locked="0"/>
    </xf>
    <xf numFmtId="165" fontId="4" fillId="0" borderId="0" xfId="0" applyNumberFormat="1" applyFont="1" applyAlignment="1" applyProtection="1">
      <alignment wrapText="1"/>
      <protection locked="0"/>
    </xf>
    <xf numFmtId="164" fontId="5" fillId="0" borderId="0" xfId="0" applyFont="1" applyBorder="1" applyAlignment="1" applyProtection="1">
      <alignment horizontal="center" wrapText="1"/>
      <protection locked="0"/>
    </xf>
    <xf numFmtId="164" fontId="5" fillId="0" borderId="0" xfId="0" applyFont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center" wrapText="1"/>
      <protection locked="0"/>
    </xf>
    <xf numFmtId="164" fontId="5" fillId="0" borderId="0" xfId="0" applyFont="1" applyAlignment="1" applyProtection="1">
      <alignment wrapText="1"/>
      <protection locked="0"/>
    </xf>
    <xf numFmtId="164" fontId="4" fillId="0" borderId="0" xfId="0" applyFont="1" applyBorder="1" applyAlignment="1" applyProtection="1">
      <alignment horizontal="center" wrapText="1"/>
      <protection locked="0"/>
    </xf>
    <xf numFmtId="164" fontId="0" fillId="0" borderId="0" xfId="0" applyFont="1" applyAlignment="1" applyProtection="1">
      <alignment horizontal="center" wrapText="1"/>
      <protection locked="0"/>
    </xf>
    <xf numFmtId="164" fontId="5" fillId="0" borderId="0" xfId="0" applyFont="1" applyBorder="1" applyAlignment="1" applyProtection="1">
      <alignment wrapText="1"/>
      <protection locked="0"/>
    </xf>
    <xf numFmtId="165" fontId="5" fillId="0" borderId="0" xfId="0" applyNumberFormat="1" applyFont="1" applyAlignment="1" applyProtection="1">
      <alignment wrapText="1"/>
      <protection locked="0"/>
    </xf>
    <xf numFmtId="165" fontId="5" fillId="0" borderId="0" xfId="0" applyNumberFormat="1" applyFont="1" applyBorder="1" applyAlignment="1" applyProtection="1">
      <alignment horizontal="center" wrapText="1"/>
      <protection locked="0"/>
    </xf>
    <xf numFmtId="164" fontId="6" fillId="0" borderId="0" xfId="0" applyFont="1" applyBorder="1" applyAlignment="1" applyProtection="1">
      <alignment horizontal="center" wrapText="1"/>
      <protection locked="0"/>
    </xf>
    <xf numFmtId="164" fontId="7" fillId="0" borderId="0" xfId="0" applyFont="1" applyBorder="1" applyAlignment="1" applyProtection="1">
      <alignment horizontal="center" wrapText="1"/>
      <protection locked="0"/>
    </xf>
    <xf numFmtId="164" fontId="8" fillId="0" borderId="1" xfId="0" applyFont="1" applyBorder="1" applyAlignment="1" applyProtection="1">
      <alignment horizontal="center" wrapText="1"/>
      <protection locked="0"/>
    </xf>
    <xf numFmtId="164" fontId="4" fillId="0" borderId="1" xfId="0" applyFont="1" applyBorder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right" wrapText="1"/>
      <protection locked="0"/>
    </xf>
    <xf numFmtId="165" fontId="5" fillId="0" borderId="0" xfId="0" applyNumberFormat="1" applyFont="1" applyBorder="1" applyAlignment="1" applyProtection="1">
      <alignment wrapText="1"/>
      <protection locked="0"/>
    </xf>
    <xf numFmtId="165" fontId="5" fillId="0" borderId="1" xfId="0" applyNumberFormat="1" applyFont="1" applyBorder="1" applyAlignment="1" applyProtection="1">
      <alignment horizontal="center" wrapText="1"/>
      <protection locked="0"/>
    </xf>
    <xf numFmtId="164" fontId="5" fillId="0" borderId="0" xfId="0" applyFont="1" applyBorder="1" applyAlignment="1" applyProtection="1">
      <alignment horizontal="left" wrapText="1"/>
      <protection locked="0"/>
    </xf>
    <xf numFmtId="164" fontId="10" fillId="0" borderId="1" xfId="0" applyFont="1" applyBorder="1" applyAlignment="1" applyProtection="1">
      <alignment horizontal="center" wrapText="1"/>
      <protection locked="0"/>
    </xf>
    <xf numFmtId="165" fontId="11" fillId="0" borderId="1" xfId="0" applyNumberFormat="1" applyFont="1" applyBorder="1" applyAlignment="1" applyProtection="1">
      <alignment wrapText="1"/>
      <protection locked="0"/>
    </xf>
    <xf numFmtId="165" fontId="5" fillId="0" borderId="0" xfId="0" applyNumberFormat="1" applyFont="1" applyAlignment="1" applyProtection="1">
      <alignment horizontal="center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165" fontId="5" fillId="0" borderId="0" xfId="0" applyNumberFormat="1" applyFont="1" applyAlignment="1" applyProtection="1">
      <alignment horizontal="right" wrapText="1"/>
      <protection locked="0"/>
    </xf>
    <xf numFmtId="166" fontId="5" fillId="0" borderId="2" xfId="0" applyNumberFormat="1" applyFont="1" applyBorder="1" applyAlignment="1" applyProtection="1">
      <alignment horizontal="center" wrapText="1"/>
      <protection locked="0"/>
    </xf>
    <xf numFmtId="165" fontId="5" fillId="0" borderId="2" xfId="0" applyNumberFormat="1" applyFont="1" applyBorder="1" applyAlignment="1" applyProtection="1">
      <alignment horizontal="center" wrapText="1"/>
      <protection locked="0"/>
    </xf>
    <xf numFmtId="165" fontId="5" fillId="0" borderId="3" xfId="0" applyNumberFormat="1" applyFont="1" applyBorder="1" applyAlignment="1" applyProtection="1">
      <alignment horizontal="right" wrapText="1"/>
      <protection locked="0"/>
    </xf>
    <xf numFmtId="164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left" wrapText="1"/>
      <protection locked="0"/>
    </xf>
    <xf numFmtId="164" fontId="5" fillId="0" borderId="2" xfId="0" applyFont="1" applyBorder="1" applyAlignment="1" applyProtection="1">
      <alignment horizontal="center" wrapText="1"/>
      <protection locked="0"/>
    </xf>
    <xf numFmtId="164" fontId="11" fillId="0" borderId="2" xfId="0" applyFont="1" applyBorder="1" applyAlignment="1" applyProtection="1">
      <alignment horizontal="center" wrapText="1"/>
      <protection locked="0"/>
    </xf>
    <xf numFmtId="167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0" applyFont="1" applyBorder="1" applyAlignment="1" applyProtection="1">
      <alignment horizontal="justify" vertical="top" wrapText="1"/>
      <protection locked="0"/>
    </xf>
    <xf numFmtId="168" fontId="5" fillId="0" borderId="2" xfId="0" applyNumberFormat="1" applyFont="1" applyBorder="1" applyAlignment="1" applyProtection="1">
      <alignment vertical="top" wrapText="1"/>
      <protection locked="0"/>
    </xf>
    <xf numFmtId="164" fontId="13" fillId="0" borderId="2" xfId="0" applyFont="1" applyBorder="1" applyAlignment="1" applyProtection="1">
      <alignment horizontal="justify" vertical="top" wrapText="1"/>
      <protection locked="0"/>
    </xf>
    <xf numFmtId="168" fontId="13" fillId="0" borderId="2" xfId="0" applyNumberFormat="1" applyFont="1" applyBorder="1" applyAlignment="1" applyProtection="1">
      <alignment vertical="top" wrapText="1"/>
      <protection locked="0"/>
    </xf>
    <xf numFmtId="165" fontId="5" fillId="0" borderId="2" xfId="0" applyNumberFormat="1" applyFont="1" applyBorder="1" applyAlignment="1" applyProtection="1">
      <alignment vertical="top" wrapText="1"/>
      <protection locked="0"/>
    </xf>
    <xf numFmtId="164" fontId="5" fillId="0" borderId="2" xfId="0" applyFont="1" applyBorder="1" applyAlignment="1" applyProtection="1">
      <alignment horizontal="justify" wrapText="1"/>
      <protection locked="0"/>
    </xf>
    <xf numFmtId="165" fontId="5" fillId="0" borderId="2" xfId="0" applyNumberFormat="1" applyFont="1" applyBorder="1" applyAlignment="1" applyProtection="1">
      <alignment horizontal="justify" vertical="top" wrapText="1"/>
      <protection locked="0"/>
    </xf>
    <xf numFmtId="164" fontId="5" fillId="0" borderId="2" xfId="0" applyFont="1" applyBorder="1" applyAlignment="1" applyProtection="1">
      <alignment horizontal="left" wrapText="1"/>
      <protection locked="0"/>
    </xf>
    <xf numFmtId="164" fontId="5" fillId="0" borderId="4" xfId="0" applyFont="1" applyBorder="1" applyAlignment="1" applyProtection="1">
      <alignment horizontal="center" wrapText="1"/>
      <protection locked="0"/>
    </xf>
    <xf numFmtId="164" fontId="5" fillId="0" borderId="5" xfId="0" applyFont="1" applyBorder="1" applyAlignment="1" applyProtection="1">
      <alignment horizontal="center" wrapText="1"/>
      <protection locked="0"/>
    </xf>
    <xf numFmtId="164" fontId="14" fillId="0" borderId="2" xfId="0" applyFont="1" applyBorder="1" applyAlignment="1" applyProtection="1">
      <alignment horizontal="left" wrapText="1"/>
      <protection locked="0"/>
    </xf>
    <xf numFmtId="164" fontId="5" fillId="0" borderId="2" xfId="0" applyFont="1" applyBorder="1" applyAlignment="1" applyProtection="1">
      <alignment wrapText="1"/>
      <protection locked="0"/>
    </xf>
    <xf numFmtId="165" fontId="5" fillId="0" borderId="2" xfId="0" applyNumberFormat="1" applyFont="1" applyBorder="1" applyAlignment="1" applyProtection="1">
      <alignment wrapText="1"/>
      <protection locked="0"/>
    </xf>
    <xf numFmtId="164" fontId="5" fillId="0" borderId="5" xfId="0" applyFont="1" applyBorder="1" applyAlignment="1" applyProtection="1">
      <alignment horizontal="right" wrapText="1"/>
      <protection locked="0"/>
    </xf>
    <xf numFmtId="164" fontId="14" fillId="0" borderId="2" xfId="0" applyFont="1" applyBorder="1" applyAlignment="1" applyProtection="1">
      <alignment horizontal="center" wrapText="1"/>
      <protection locked="0"/>
    </xf>
    <xf numFmtId="169" fontId="5" fillId="0" borderId="5" xfId="0" applyNumberFormat="1" applyFont="1" applyBorder="1" applyAlignment="1" applyProtection="1">
      <alignment horizontal="center" wrapText="1"/>
      <protection locked="0"/>
    </xf>
    <xf numFmtId="164" fontId="14" fillId="0" borderId="5" xfId="0" applyFont="1" applyBorder="1" applyAlignment="1" applyProtection="1">
      <alignment horizontal="center" wrapText="1"/>
      <protection locked="0"/>
    </xf>
    <xf numFmtId="164" fontId="5" fillId="0" borderId="6" xfId="0" applyFont="1" applyBorder="1" applyAlignment="1" applyProtection="1">
      <alignment horizontal="center" wrapText="1"/>
      <protection locked="0"/>
    </xf>
    <xf numFmtId="164" fontId="5" fillId="0" borderId="7" xfId="0" applyFont="1" applyBorder="1" applyAlignment="1" applyProtection="1">
      <alignment horizontal="center" wrapText="1"/>
      <protection locked="0"/>
    </xf>
    <xf numFmtId="164" fontId="5" fillId="0" borderId="8" xfId="0" applyFont="1" applyBorder="1" applyAlignment="1" applyProtection="1">
      <alignment horizontal="center" wrapText="1"/>
      <protection locked="0"/>
    </xf>
    <xf numFmtId="164" fontId="5" fillId="0" borderId="7" xfId="0" applyFont="1" applyFill="1" applyBorder="1" applyAlignment="1" applyProtection="1">
      <alignment horizontal="center" wrapText="1"/>
      <protection locked="0"/>
    </xf>
    <xf numFmtId="170" fontId="5" fillId="0" borderId="8" xfId="0" applyNumberFormat="1" applyFont="1" applyBorder="1" applyAlignment="1" applyProtection="1">
      <alignment horizontal="center" wrapText="1"/>
      <protection locked="0"/>
    </xf>
    <xf numFmtId="169" fontId="5" fillId="0" borderId="8" xfId="0" applyNumberFormat="1" applyFont="1" applyBorder="1" applyAlignment="1" applyProtection="1">
      <alignment horizontal="center" wrapText="1"/>
      <protection locked="0"/>
    </xf>
    <xf numFmtId="165" fontId="4" fillId="0" borderId="9" xfId="0" applyNumberFormat="1" applyFont="1" applyBorder="1" applyAlignment="1" applyProtection="1">
      <alignment horizontal="left" wrapText="1"/>
      <protection locked="0"/>
    </xf>
    <xf numFmtId="164" fontId="4" fillId="0" borderId="10" xfId="0" applyFont="1" applyBorder="1" applyAlignment="1" applyProtection="1">
      <alignment horizontal="center" wrapText="1"/>
      <protection locked="0"/>
    </xf>
    <xf numFmtId="164" fontId="4" fillId="0" borderId="8" xfId="0" applyFont="1" applyBorder="1" applyAlignment="1" applyProtection="1">
      <alignment horizontal="center" wrapText="1"/>
      <protection locked="0"/>
    </xf>
    <xf numFmtId="164" fontId="5" fillId="0" borderId="8" xfId="0" applyFont="1" applyBorder="1" applyAlignment="1" applyProtection="1">
      <alignment wrapText="1"/>
      <protection locked="0"/>
    </xf>
    <xf numFmtId="165" fontId="5" fillId="0" borderId="8" xfId="0" applyNumberFormat="1" applyFont="1" applyBorder="1" applyAlignment="1" applyProtection="1">
      <alignment wrapText="1"/>
      <protection locked="0"/>
    </xf>
    <xf numFmtId="164" fontId="14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11" fillId="0" borderId="0" xfId="0" applyFont="1" applyAlignment="1" applyProtection="1">
      <alignment horizontal="center" wrapText="1"/>
      <protection locked="0"/>
    </xf>
    <xf numFmtId="164" fontId="0" fillId="0" borderId="11" xfId="0" applyFont="1" applyBorder="1" applyAlignment="1" applyProtection="1">
      <alignment horizontal="left" vertical="center" wrapText="1"/>
      <protection locked="0"/>
    </xf>
    <xf numFmtId="164" fontId="5" fillId="0" borderId="11" xfId="0" applyFont="1" applyBorder="1" applyAlignment="1" applyProtection="1">
      <alignment horizontal="center" vertical="center" wrapText="1"/>
      <protection locked="0"/>
    </xf>
    <xf numFmtId="164" fontId="5" fillId="0" borderId="1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71" fontId="11" fillId="2" borderId="2" xfId="0" applyNumberFormat="1" applyFont="1" applyFill="1" applyBorder="1" applyAlignment="1" applyProtection="1">
      <alignment horizontal="center" wrapText="1"/>
      <protection locked="0"/>
    </xf>
    <xf numFmtId="171" fontId="11" fillId="2" borderId="2" xfId="0" applyNumberFormat="1" applyFont="1" applyFill="1" applyBorder="1" applyAlignment="1" applyProtection="1">
      <alignment wrapText="1"/>
      <protection locked="0"/>
    </xf>
    <xf numFmtId="171" fontId="11" fillId="2" borderId="12" xfId="0" applyNumberFormat="1" applyFont="1" applyFill="1" applyBorder="1" applyAlignment="1" applyProtection="1">
      <alignment horizontal="center" wrapText="1"/>
      <protection locked="0"/>
    </xf>
    <xf numFmtId="172" fontId="11" fillId="2" borderId="2" xfId="0" applyNumberFormat="1" applyFont="1" applyFill="1" applyBorder="1" applyAlignment="1" applyProtection="1">
      <alignment wrapText="1"/>
      <protection locked="0"/>
    </xf>
    <xf numFmtId="164" fontId="11" fillId="0" borderId="0" xfId="0" applyFont="1" applyAlignment="1" applyProtection="1">
      <alignment wrapText="1"/>
      <protection locked="0"/>
    </xf>
    <xf numFmtId="164" fontId="15" fillId="0" borderId="2" xfId="0" applyFont="1" applyBorder="1" applyAlignment="1" applyProtection="1">
      <alignment wrapText="1"/>
      <protection locked="0"/>
    </xf>
    <xf numFmtId="171" fontId="5" fillId="0" borderId="2" xfId="0" applyNumberFormat="1" applyFont="1" applyBorder="1" applyAlignment="1" applyProtection="1">
      <alignment wrapText="1"/>
      <protection locked="0"/>
    </xf>
    <xf numFmtId="171" fontId="5" fillId="0" borderId="12" xfId="0" applyNumberFormat="1" applyFont="1" applyBorder="1" applyAlignment="1" applyProtection="1">
      <alignment horizontal="center" wrapText="1"/>
      <protection locked="0"/>
    </xf>
    <xf numFmtId="171" fontId="5" fillId="0" borderId="2" xfId="0" applyNumberFormat="1" applyFont="1" applyBorder="1" applyAlignment="1" applyProtection="1">
      <alignment horizontal="right" wrapText="1"/>
      <protection locked="0"/>
    </xf>
    <xf numFmtId="168" fontId="5" fillId="0" borderId="2" xfId="0" applyNumberFormat="1" applyFont="1" applyBorder="1" applyAlignment="1" applyProtection="1">
      <alignment horizontal="right" wrapText="1"/>
      <protection locked="0"/>
    </xf>
    <xf numFmtId="164" fontId="5" fillId="0" borderId="2" xfId="0" applyFont="1" applyBorder="1" applyAlignment="1" applyProtection="1">
      <alignment horizontal="right" wrapText="1"/>
      <protection locked="0"/>
    </xf>
    <xf numFmtId="164" fontId="0" fillId="0" borderId="2" xfId="0" applyFont="1" applyBorder="1" applyAlignment="1" applyProtection="1">
      <alignment wrapText="1"/>
      <protection locked="0"/>
    </xf>
    <xf numFmtId="165" fontId="5" fillId="0" borderId="12" xfId="0" applyNumberFormat="1" applyFont="1" applyFill="1" applyBorder="1" applyAlignment="1" applyProtection="1">
      <alignment horizontal="center" wrapText="1"/>
      <protection locked="0"/>
    </xf>
    <xf numFmtId="168" fontId="5" fillId="0" borderId="2" xfId="0" applyNumberFormat="1" applyFont="1" applyBorder="1" applyAlignment="1" applyProtection="1">
      <alignment horizontal="center" wrapText="1"/>
      <protection locked="0"/>
    </xf>
    <xf numFmtId="168" fontId="5" fillId="0" borderId="2" xfId="0" applyNumberFormat="1" applyFont="1" applyBorder="1" applyAlignment="1" applyProtection="1">
      <alignment wrapText="1"/>
      <protection locked="0"/>
    </xf>
    <xf numFmtId="168" fontId="16" fillId="0" borderId="2" xfId="0" applyNumberFormat="1" applyFont="1" applyBorder="1" applyAlignment="1" applyProtection="1">
      <alignment horizontal="right" wrapText="1"/>
      <protection locked="0"/>
    </xf>
    <xf numFmtId="168" fontId="0" fillId="3" borderId="2" xfId="0" applyNumberFormat="1" applyFont="1" applyFill="1" applyBorder="1" applyAlignment="1" applyProtection="1">
      <alignment wrapText="1"/>
      <protection locked="0"/>
    </xf>
    <xf numFmtId="164" fontId="15" fillId="4" borderId="0" xfId="0" applyFont="1" applyFill="1" applyBorder="1" applyAlignment="1" applyProtection="1">
      <alignment horizontal="left" wrapText="1"/>
      <protection locked="0"/>
    </xf>
    <xf numFmtId="171" fontId="5" fillId="4" borderId="0" xfId="0" applyNumberFormat="1" applyFont="1" applyFill="1" applyBorder="1" applyAlignment="1" applyProtection="1">
      <alignment wrapText="1"/>
      <protection locked="0"/>
    </xf>
    <xf numFmtId="171" fontId="11" fillId="4" borderId="0" xfId="0" applyNumberFormat="1" applyFont="1" applyFill="1" applyBorder="1" applyAlignment="1" applyProtection="1">
      <alignment horizontal="center" wrapText="1"/>
      <protection locked="0"/>
    </xf>
    <xf numFmtId="168" fontId="11" fillId="4" borderId="0" xfId="0" applyNumberFormat="1" applyFont="1" applyFill="1" applyBorder="1" applyAlignment="1" applyProtection="1">
      <alignment wrapText="1"/>
      <protection locked="0"/>
    </xf>
    <xf numFmtId="164" fontId="5" fillId="4" borderId="0" xfId="0" applyFont="1" applyFill="1" applyBorder="1" applyAlignment="1" applyProtection="1">
      <alignment wrapText="1"/>
      <protection locked="0"/>
    </xf>
    <xf numFmtId="164" fontId="0" fillId="0" borderId="2" xfId="0" applyFont="1" applyBorder="1" applyAlignment="1" applyProtection="1">
      <alignment horizontal="left" vertical="center" wrapText="1"/>
      <protection locked="0"/>
    </xf>
    <xf numFmtId="164" fontId="5" fillId="3" borderId="2" xfId="0" applyFont="1" applyFill="1" applyBorder="1" applyAlignment="1" applyProtection="1">
      <alignment horizontal="center" vertical="center" wrapText="1"/>
      <protection locked="0"/>
    </xf>
    <xf numFmtId="164" fontId="5" fillId="3" borderId="2" xfId="0" applyFont="1" applyFill="1" applyBorder="1" applyAlignment="1" applyProtection="1">
      <alignment wrapText="1"/>
      <protection locked="0"/>
    </xf>
    <xf numFmtId="164" fontId="15" fillId="2" borderId="2" xfId="0" applyFont="1" applyFill="1" applyBorder="1" applyAlignment="1" applyProtection="1">
      <alignment horizontal="left" wrapText="1"/>
      <protection locked="0"/>
    </xf>
    <xf numFmtId="171" fontId="5" fillId="2" borderId="2" xfId="0" applyNumberFormat="1" applyFont="1" applyFill="1" applyBorder="1" applyAlignment="1" applyProtection="1">
      <alignment wrapText="1"/>
      <protection locked="0"/>
    </xf>
    <xf numFmtId="168" fontId="5" fillId="3" borderId="2" xfId="0" applyNumberFormat="1" applyFont="1" applyFill="1" applyBorder="1" applyAlignment="1" applyProtection="1">
      <alignment horizontal="right" wrapText="1"/>
      <protection locked="0"/>
    </xf>
    <xf numFmtId="168" fontId="5" fillId="2" borderId="2" xfId="0" applyNumberFormat="1" applyFont="1" applyFill="1" applyBorder="1" applyAlignment="1" applyProtection="1">
      <alignment wrapText="1"/>
      <protection locked="0"/>
    </xf>
    <xf numFmtId="168" fontId="5" fillId="2" borderId="2" xfId="0" applyNumberFormat="1" applyFont="1" applyFill="1" applyBorder="1" applyAlignment="1" applyProtection="1">
      <alignment horizontal="right" wrapText="1"/>
      <protection locked="0"/>
    </xf>
    <xf numFmtId="168" fontId="11" fillId="2" borderId="2" xfId="0" applyNumberFormat="1" applyFont="1" applyFill="1" applyBorder="1" applyAlignment="1" applyProtection="1">
      <alignment wrapText="1"/>
      <protection locked="0"/>
    </xf>
    <xf numFmtId="168" fontId="5" fillId="3" borderId="2" xfId="0" applyNumberFormat="1" applyFont="1" applyFill="1" applyBorder="1" applyAlignment="1" applyProtection="1">
      <alignment wrapText="1"/>
      <protection locked="0"/>
    </xf>
    <xf numFmtId="164" fontId="0" fillId="0" borderId="2" xfId="0" applyFont="1" applyBorder="1" applyAlignment="1" applyProtection="1">
      <alignment horizontal="left" wrapText="1"/>
      <protection locked="0"/>
    </xf>
    <xf numFmtId="171" fontId="5" fillId="0" borderId="2" xfId="0" applyNumberFormat="1" applyFont="1" applyBorder="1" applyAlignment="1" applyProtection="1">
      <alignment horizontal="center" wrapText="1"/>
      <protection locked="0"/>
    </xf>
    <xf numFmtId="164" fontId="17" fillId="0" borderId="2" xfId="0" applyFont="1" applyBorder="1" applyAlignment="1" applyProtection="1">
      <alignment horizontal="left" wrapText="1"/>
      <protection locked="0"/>
    </xf>
    <xf numFmtId="168" fontId="11" fillId="3" borderId="2" xfId="0" applyNumberFormat="1" applyFont="1" applyFill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wrapText="1"/>
      <protection locked="0"/>
    </xf>
    <xf numFmtId="164" fontId="0" fillId="4" borderId="2" xfId="0" applyFont="1" applyFill="1" applyBorder="1" applyAlignment="1" applyProtection="1">
      <alignment horizontal="left" wrapText="1"/>
      <protection locked="0"/>
    </xf>
    <xf numFmtId="171" fontId="5" fillId="4" borderId="2" xfId="0" applyNumberFormat="1" applyFont="1" applyFill="1" applyBorder="1" applyAlignment="1" applyProtection="1">
      <alignment wrapText="1"/>
      <protection locked="0"/>
    </xf>
    <xf numFmtId="171" fontId="5" fillId="4" borderId="2" xfId="0" applyNumberFormat="1" applyFont="1" applyFill="1" applyBorder="1" applyAlignment="1" applyProtection="1">
      <alignment horizontal="center" wrapText="1"/>
      <protection locked="0"/>
    </xf>
    <xf numFmtId="168" fontId="5" fillId="4" borderId="2" xfId="0" applyNumberFormat="1" applyFont="1" applyFill="1" applyBorder="1" applyAlignment="1" applyProtection="1">
      <alignment wrapText="1"/>
      <protection locked="0"/>
    </xf>
    <xf numFmtId="171" fontId="11" fillId="4" borderId="0" xfId="0" applyNumberFormat="1" applyFont="1" applyFill="1" applyBorder="1" applyAlignment="1" applyProtection="1">
      <alignment wrapText="1"/>
      <protection locked="0"/>
    </xf>
    <xf numFmtId="164" fontId="11" fillId="4" borderId="0" xfId="0" applyFont="1" applyFill="1" applyBorder="1" applyAlignment="1" applyProtection="1">
      <alignment wrapText="1"/>
      <protection locked="0"/>
    </xf>
    <xf numFmtId="171" fontId="5" fillId="0" borderId="0" xfId="0" applyNumberFormat="1" applyFont="1" applyBorder="1" applyAlignment="1" applyProtection="1">
      <alignment wrapText="1"/>
      <protection locked="0"/>
    </xf>
    <xf numFmtId="171" fontId="5" fillId="0" borderId="1" xfId="0" applyNumberFormat="1" applyFont="1" applyBorder="1" applyAlignment="1" applyProtection="1">
      <alignment horizontal="center" wrapText="1"/>
      <protection locked="0"/>
    </xf>
    <xf numFmtId="171" fontId="5" fillId="0" borderId="0" xfId="0" applyNumberFormat="1" applyFont="1" applyBorder="1" applyAlignment="1" applyProtection="1">
      <alignment horizontal="center" wrapText="1"/>
      <protection locked="0"/>
    </xf>
    <xf numFmtId="168" fontId="5" fillId="0" borderId="0" xfId="0" applyNumberFormat="1" applyFont="1" applyBorder="1" applyAlignment="1" applyProtection="1">
      <alignment wrapText="1"/>
      <protection locked="0"/>
    </xf>
    <xf numFmtId="165" fontId="5" fillId="0" borderId="0" xfId="0" applyNumberFormat="1" applyFont="1" applyBorder="1" applyAlignment="1" applyProtection="1">
      <alignment vertical="center" wrapText="1"/>
      <protection locked="0"/>
    </xf>
    <xf numFmtId="168" fontId="5" fillId="2" borderId="2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left" wrapText="1"/>
      <protection locked="0"/>
    </xf>
    <xf numFmtId="168" fontId="5" fillId="0" borderId="0" xfId="0" applyNumberFormat="1" applyFont="1" applyBorder="1" applyAlignment="1" applyProtection="1">
      <alignment horizontal="center" wrapText="1"/>
      <protection locked="0"/>
    </xf>
    <xf numFmtId="164" fontId="15" fillId="0" borderId="0" xfId="0" applyFont="1" applyBorder="1" applyAlignment="1" applyProtection="1">
      <alignment horizontal="center" wrapText="1"/>
      <protection locked="0"/>
    </xf>
    <xf numFmtId="171" fontId="5" fillId="0" borderId="2" xfId="0" applyNumberFormat="1" applyFont="1" applyBorder="1" applyAlignment="1" applyProtection="1">
      <alignment horizontal="center" vertical="center" wrapText="1"/>
      <protection locked="0"/>
    </xf>
    <xf numFmtId="168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vertical="center" wrapText="1"/>
      <protection locked="0"/>
    </xf>
    <xf numFmtId="164" fontId="0" fillId="0" borderId="2" xfId="0" applyFont="1" applyBorder="1" applyAlignment="1" applyProtection="1">
      <alignment horizontal="center" wrapText="1"/>
      <protection locked="0"/>
    </xf>
    <xf numFmtId="171" fontId="5" fillId="0" borderId="0" xfId="0" applyNumberFormat="1" applyFont="1" applyAlignment="1" applyProtection="1">
      <alignment horizontal="center" wrapText="1"/>
      <protection locked="0"/>
    </xf>
    <xf numFmtId="164" fontId="0" fillId="0" borderId="0" xfId="0" applyFont="1" applyAlignment="1" applyProtection="1">
      <alignment horizontal="left" wrapText="1"/>
      <protection locked="0"/>
    </xf>
    <xf numFmtId="164" fontId="15" fillId="0" borderId="0" xfId="0" applyFont="1" applyAlignment="1" applyProtection="1">
      <alignment horizontal="center" wrapText="1"/>
      <protection locked="0"/>
    </xf>
    <xf numFmtId="171" fontId="5" fillId="0" borderId="4" xfId="0" applyNumberFormat="1" applyFont="1" applyBorder="1" applyAlignment="1" applyProtection="1">
      <alignment horizontal="center" wrapText="1"/>
      <protection locked="0"/>
    </xf>
    <xf numFmtId="165" fontId="5" fillId="0" borderId="4" xfId="0" applyNumberFormat="1" applyFont="1" applyBorder="1" applyAlignment="1" applyProtection="1">
      <alignment horizontal="center" wrapText="1"/>
      <protection locked="0"/>
    </xf>
    <xf numFmtId="171" fontId="5" fillId="0" borderId="1" xfId="0" applyNumberFormat="1" applyFont="1" applyBorder="1" applyAlignment="1" applyProtection="1">
      <alignment horizontal="center" vertical="center" wrapText="1"/>
      <protection locked="0"/>
    </xf>
    <xf numFmtId="171" fontId="5" fillId="0" borderId="13" xfId="0" applyNumberFormat="1" applyFont="1" applyBorder="1" applyAlignment="1" applyProtection="1">
      <alignment horizontal="center" wrapText="1"/>
      <protection locked="0"/>
    </xf>
    <xf numFmtId="165" fontId="5" fillId="0" borderId="1" xfId="0" applyNumberFormat="1" applyFont="1" applyBorder="1" applyAlignment="1" applyProtection="1">
      <alignment wrapText="1"/>
      <protection locked="0"/>
    </xf>
    <xf numFmtId="171" fontId="16" fillId="0" borderId="4" xfId="0" applyNumberFormat="1" applyFont="1" applyBorder="1" applyAlignment="1" applyProtection="1">
      <alignment horizontal="center" wrapText="1"/>
      <protection locked="0"/>
    </xf>
    <xf numFmtId="171" fontId="16" fillId="0" borderId="0" xfId="0" applyNumberFormat="1" applyFont="1" applyBorder="1" applyAlignment="1" applyProtection="1">
      <alignment horizontal="right" vertical="center" wrapText="1"/>
      <protection locked="0"/>
    </xf>
    <xf numFmtId="164" fontId="18" fillId="0" borderId="0" xfId="0" applyFont="1" applyAlignment="1">
      <alignment wrapText="1"/>
    </xf>
    <xf numFmtId="168" fontId="18" fillId="0" borderId="0" xfId="0" applyNumberFormat="1" applyFont="1" applyAlignment="1">
      <alignment horizontal="right" wrapText="1"/>
    </xf>
    <xf numFmtId="164" fontId="19" fillId="0" borderId="0" xfId="0" applyFont="1" applyAlignment="1">
      <alignment wrapText="1"/>
    </xf>
    <xf numFmtId="164" fontId="20" fillId="0" borderId="0" xfId="0" applyFont="1" applyAlignment="1">
      <alignment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left" wrapText="1"/>
    </xf>
    <xf numFmtId="164" fontId="13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 wrapText="1"/>
    </xf>
    <xf numFmtId="164" fontId="22" fillId="0" borderId="0" xfId="0" applyFont="1" applyBorder="1" applyAlignment="1">
      <alignment horizontal="center" wrapText="1"/>
    </xf>
    <xf numFmtId="164" fontId="23" fillId="0" borderId="0" xfId="0" applyFont="1" applyAlignment="1">
      <alignment horizontal="center" wrapText="1"/>
    </xf>
    <xf numFmtId="164" fontId="24" fillId="0" borderId="14" xfId="0" applyFont="1" applyFill="1" applyBorder="1" applyAlignment="1">
      <alignment horizontal="center" wrapText="1"/>
    </xf>
    <xf numFmtId="164" fontId="23" fillId="0" borderId="0" xfId="0" applyFont="1" applyBorder="1" applyAlignment="1">
      <alignment horizontal="center" wrapText="1"/>
    </xf>
    <xf numFmtId="168" fontId="23" fillId="0" borderId="0" xfId="0" applyNumberFormat="1" applyFont="1" applyAlignment="1">
      <alignment horizontal="right" wrapText="1"/>
    </xf>
    <xf numFmtId="164" fontId="16" fillId="0" borderId="2" xfId="0" applyFont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wrapText="1"/>
    </xf>
    <xf numFmtId="164" fontId="23" fillId="2" borderId="2" xfId="0" applyFont="1" applyFill="1" applyBorder="1" applyAlignment="1">
      <alignment horizontal="left" wrapText="1"/>
    </xf>
    <xf numFmtId="171" fontId="23" fillId="2" borderId="2" xfId="0" applyNumberFormat="1" applyFont="1" applyFill="1" applyBorder="1" applyAlignment="1">
      <alignment wrapText="1"/>
    </xf>
    <xf numFmtId="168" fontId="23" fillId="2" borderId="2" xfId="0" applyNumberFormat="1" applyFont="1" applyFill="1" applyBorder="1" applyAlignment="1">
      <alignment horizontal="right" wrapText="1"/>
    </xf>
    <xf numFmtId="164" fontId="11" fillId="0" borderId="0" xfId="0" applyFont="1" applyAlignment="1">
      <alignment wrapText="1"/>
    </xf>
    <xf numFmtId="164" fontId="16" fillId="5" borderId="2" xfId="0" applyFont="1" applyFill="1" applyBorder="1" applyAlignment="1">
      <alignment horizontal="left" wrapText="1"/>
    </xf>
    <xf numFmtId="171" fontId="16" fillId="5" borderId="2" xfId="0" applyNumberFormat="1" applyFont="1" applyFill="1" applyBorder="1" applyAlignment="1">
      <alignment wrapText="1"/>
    </xf>
    <xf numFmtId="168" fontId="23" fillId="5" borderId="2" xfId="0" applyNumberFormat="1" applyFont="1" applyFill="1" applyBorder="1" applyAlignment="1">
      <alignment wrapText="1"/>
    </xf>
    <xf numFmtId="164" fontId="23" fillId="0" borderId="2" xfId="0" applyFont="1" applyFill="1" applyBorder="1" applyAlignment="1">
      <alignment horizontal="center" wrapText="1"/>
    </xf>
    <xf numFmtId="171" fontId="23" fillId="0" borderId="2" xfId="0" applyNumberFormat="1" applyFont="1" applyBorder="1" applyAlignment="1">
      <alignment horizontal="center" vertical="center" wrapText="1"/>
    </xf>
    <xf numFmtId="171" fontId="23" fillId="0" borderId="2" xfId="0" applyNumberFormat="1" applyFont="1" applyFill="1" applyBorder="1" applyAlignment="1">
      <alignment horizontal="center" vertical="center" wrapText="1"/>
    </xf>
    <xf numFmtId="171" fontId="16" fillId="4" borderId="2" xfId="0" applyNumberFormat="1" applyFont="1" applyFill="1" applyBorder="1" applyAlignment="1">
      <alignment wrapText="1"/>
    </xf>
    <xf numFmtId="168" fontId="23" fillId="4" borderId="2" xfId="0" applyNumberFormat="1" applyFont="1" applyFill="1" applyBorder="1" applyAlignment="1">
      <alignment wrapText="1"/>
    </xf>
    <xf numFmtId="164" fontId="5" fillId="4" borderId="0" xfId="0" applyFont="1" applyFill="1" applyAlignment="1">
      <alignment wrapText="1"/>
    </xf>
    <xf numFmtId="164" fontId="23" fillId="0" borderId="2" xfId="0" applyFont="1" applyBorder="1" applyAlignment="1">
      <alignment horizontal="left" wrapText="1"/>
    </xf>
    <xf numFmtId="171" fontId="23" fillId="4" borderId="2" xfId="0" applyNumberFormat="1" applyFont="1" applyFill="1" applyBorder="1" applyAlignment="1">
      <alignment horizontal="center" wrapText="1"/>
    </xf>
    <xf numFmtId="164" fontId="11" fillId="4" borderId="0" xfId="0" applyFont="1" applyFill="1" applyAlignment="1">
      <alignment wrapText="1"/>
    </xf>
    <xf numFmtId="164" fontId="16" fillId="0" borderId="2" xfId="0" applyFont="1" applyBorder="1" applyAlignment="1">
      <alignment horizontal="left" wrapText="1"/>
    </xf>
    <xf numFmtId="171" fontId="16" fillId="0" borderId="2" xfId="0" applyNumberFormat="1" applyFont="1" applyBorder="1" applyAlignment="1">
      <alignment horizontal="center" vertical="center" wrapText="1"/>
    </xf>
    <xf numFmtId="171" fontId="16" fillId="4" borderId="2" xfId="0" applyNumberFormat="1" applyFont="1" applyFill="1" applyBorder="1" applyAlignment="1">
      <alignment horizontal="center" wrapText="1"/>
    </xf>
    <xf numFmtId="168" fontId="16" fillId="4" borderId="2" xfId="0" applyNumberFormat="1" applyFont="1" applyFill="1" applyBorder="1" applyAlignment="1">
      <alignment horizontal="right" wrapText="1"/>
    </xf>
    <xf numFmtId="164" fontId="16" fillId="4" borderId="2" xfId="0" applyFont="1" applyFill="1" applyBorder="1" applyAlignment="1">
      <alignment wrapText="1"/>
    </xf>
    <xf numFmtId="164" fontId="5" fillId="4" borderId="2" xfId="0" applyFont="1" applyFill="1" applyBorder="1" applyAlignment="1">
      <alignment wrapText="1"/>
    </xf>
    <xf numFmtId="171" fontId="25" fillId="0" borderId="2" xfId="21" applyNumberFormat="1" applyFont="1" applyBorder="1" applyAlignment="1">
      <alignment horizontal="left" vertical="center" wrapText="1"/>
      <protection/>
    </xf>
    <xf numFmtId="171" fontId="2" fillId="0" borderId="2" xfId="21" applyNumberFormat="1" applyFont="1" applyBorder="1" applyAlignment="1">
      <alignment horizontal="left" vertical="center" wrapText="1"/>
      <protection/>
    </xf>
    <xf numFmtId="171" fontId="23" fillId="4" borderId="2" xfId="0" applyNumberFormat="1" applyFont="1" applyFill="1" applyBorder="1" applyAlignment="1">
      <alignment horizontal="center" vertical="center" wrapText="1"/>
    </xf>
    <xf numFmtId="171" fontId="16" fillId="4" borderId="2" xfId="0" applyNumberFormat="1" applyFont="1" applyFill="1" applyBorder="1" applyAlignment="1">
      <alignment horizontal="center" vertical="center" wrapText="1"/>
    </xf>
    <xf numFmtId="171" fontId="16" fillId="5" borderId="2" xfId="0" applyNumberFormat="1" applyFont="1" applyFill="1" applyBorder="1" applyAlignment="1">
      <alignment horizontal="center" wrapText="1"/>
    </xf>
    <xf numFmtId="164" fontId="23" fillId="6" borderId="2" xfId="0" applyFont="1" applyFill="1" applyBorder="1" applyAlignment="1">
      <alignment horizontal="left" wrapText="1"/>
    </xf>
    <xf numFmtId="171" fontId="23" fillId="6" borderId="2" xfId="0" applyNumberFormat="1" applyFont="1" applyFill="1" applyBorder="1" applyAlignment="1">
      <alignment horizontal="center" vertical="center" wrapText="1"/>
    </xf>
    <xf numFmtId="171" fontId="23" fillId="6" borderId="2" xfId="0" applyNumberFormat="1" applyFont="1" applyFill="1" applyBorder="1" applyAlignment="1">
      <alignment horizontal="center" wrapText="1"/>
    </xf>
    <xf numFmtId="168" fontId="23" fillId="6" borderId="2" xfId="0" applyNumberFormat="1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164" fontId="16" fillId="0" borderId="2" xfId="0" applyFont="1" applyFill="1" applyBorder="1" applyAlignment="1">
      <alignment horizontal="left" wrapText="1"/>
    </xf>
    <xf numFmtId="171" fontId="16" fillId="0" borderId="2" xfId="0" applyNumberFormat="1" applyFont="1" applyFill="1" applyBorder="1" applyAlignment="1">
      <alignment horizontal="center" vertical="center" wrapText="1"/>
    </xf>
    <xf numFmtId="171" fontId="16" fillId="0" borderId="2" xfId="0" applyNumberFormat="1" applyFont="1" applyFill="1" applyBorder="1" applyAlignment="1">
      <alignment horizontal="center" wrapText="1"/>
    </xf>
    <xf numFmtId="171" fontId="18" fillId="0" borderId="8" xfId="0" applyNumberFormat="1" applyFont="1" applyFill="1" applyBorder="1" applyAlignment="1">
      <alignment horizontal="center" wrapText="1"/>
    </xf>
    <xf numFmtId="171" fontId="16" fillId="0" borderId="2" xfId="0" applyNumberFormat="1" applyFont="1" applyFill="1" applyBorder="1" applyAlignment="1">
      <alignment wrapText="1"/>
    </xf>
    <xf numFmtId="168" fontId="16" fillId="0" borderId="2" xfId="0" applyNumberFormat="1" applyFont="1" applyFill="1" applyBorder="1" applyAlignment="1">
      <alignment horizontal="right" wrapText="1"/>
    </xf>
    <xf numFmtId="164" fontId="5" fillId="0" borderId="0" xfId="0" applyFont="1" applyFill="1" applyAlignment="1">
      <alignment wrapText="1"/>
    </xf>
    <xf numFmtId="171" fontId="25" fillId="0" borderId="2" xfId="21" applyNumberFormat="1" applyFont="1" applyFill="1" applyBorder="1" applyAlignment="1">
      <alignment horizontal="left" vertical="center" wrapText="1"/>
      <protection/>
    </xf>
    <xf numFmtId="171" fontId="23" fillId="0" borderId="2" xfId="0" applyNumberFormat="1" applyFont="1" applyFill="1" applyBorder="1" applyAlignment="1">
      <alignment horizontal="center" wrapText="1"/>
    </xf>
    <xf numFmtId="168" fontId="23" fillId="0" borderId="2" xfId="0" applyNumberFormat="1" applyFont="1" applyFill="1" applyBorder="1" applyAlignment="1">
      <alignment wrapText="1"/>
    </xf>
    <xf numFmtId="171" fontId="2" fillId="0" borderId="2" xfId="21" applyNumberFormat="1" applyFont="1" applyFill="1" applyBorder="1" applyAlignment="1">
      <alignment horizontal="left" vertical="center" wrapText="1"/>
      <protection/>
    </xf>
    <xf numFmtId="171" fontId="25" fillId="6" borderId="2" xfId="21" applyNumberFormat="1" applyFont="1" applyFill="1" applyBorder="1" applyAlignment="1">
      <alignment horizontal="left" vertical="center" wrapText="1"/>
      <protection/>
    </xf>
    <xf numFmtId="171" fontId="26" fillId="6" borderId="8" xfId="21" applyNumberFormat="1" applyFont="1" applyFill="1" applyBorder="1" applyAlignment="1">
      <alignment horizontal="left" vertical="center" wrapText="1"/>
      <protection/>
    </xf>
    <xf numFmtId="171" fontId="16" fillId="6" borderId="2" xfId="0" applyNumberFormat="1" applyFont="1" applyFill="1" applyBorder="1" applyAlignment="1">
      <alignment horizontal="center" vertical="center" wrapText="1"/>
    </xf>
    <xf numFmtId="171" fontId="16" fillId="6" borderId="2" xfId="0" applyNumberFormat="1" applyFont="1" applyFill="1" applyBorder="1" applyAlignment="1">
      <alignment wrapText="1"/>
    </xf>
    <xf numFmtId="168" fontId="23" fillId="6" borderId="2" xfId="0" applyNumberFormat="1" applyFont="1" applyFill="1" applyBorder="1" applyAlignment="1">
      <alignment horizontal="right" wrapText="1"/>
    </xf>
    <xf numFmtId="168" fontId="16" fillId="6" borderId="2" xfId="0" applyNumberFormat="1" applyFont="1" applyFill="1" applyBorder="1" applyAlignment="1">
      <alignment horizontal="right" wrapText="1"/>
    </xf>
    <xf numFmtId="171" fontId="26" fillId="0" borderId="8" xfId="21" applyNumberFormat="1" applyFont="1" applyFill="1" applyBorder="1" applyAlignment="1">
      <alignment horizontal="left" vertical="center" wrapText="1"/>
      <protection/>
    </xf>
    <xf numFmtId="171" fontId="26" fillId="0" borderId="8" xfId="21" applyNumberFormat="1" applyFont="1" applyBorder="1" applyAlignment="1">
      <alignment horizontal="left" vertical="center" wrapText="1"/>
      <protection/>
    </xf>
    <xf numFmtId="171" fontId="18" fillId="0" borderId="8" xfId="0" applyNumberFormat="1" applyFont="1" applyBorder="1" applyAlignment="1">
      <alignment horizontal="center" wrapText="1"/>
    </xf>
    <xf numFmtId="171" fontId="2" fillId="0" borderId="2" xfId="21" applyNumberFormat="1" applyFont="1" applyBorder="1" applyAlignment="1">
      <alignment horizontal="center" vertical="center" wrapText="1"/>
      <protection/>
    </xf>
    <xf numFmtId="171" fontId="23" fillId="4" borderId="2" xfId="0" applyNumberFormat="1" applyFont="1" applyFill="1" applyBorder="1" applyAlignment="1">
      <alignment wrapText="1"/>
    </xf>
    <xf numFmtId="168" fontId="23" fillId="4" borderId="2" xfId="0" applyNumberFormat="1" applyFont="1" applyFill="1" applyBorder="1" applyAlignment="1">
      <alignment horizontal="right" wrapText="1"/>
    </xf>
    <xf numFmtId="171" fontId="16" fillId="0" borderId="2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right" wrapText="1"/>
    </xf>
    <xf numFmtId="164" fontId="16" fillId="0" borderId="0" xfId="0" applyFont="1" applyBorder="1" applyAlignment="1">
      <alignment/>
    </xf>
    <xf numFmtId="171" fontId="16" fillId="0" borderId="0" xfId="0" applyNumberFormat="1" applyFont="1" applyAlignment="1">
      <alignment horizontal="center" wrapText="1"/>
    </xf>
    <xf numFmtId="168" fontId="16" fillId="0" borderId="0" xfId="0" applyNumberFormat="1" applyFont="1" applyAlignment="1">
      <alignment horizontal="right" wrapText="1"/>
    </xf>
    <xf numFmtId="164" fontId="16" fillId="0" borderId="0" xfId="0" applyFont="1" applyAlignment="1">
      <alignment wrapText="1"/>
    </xf>
    <xf numFmtId="164" fontId="16" fillId="0" borderId="0" xfId="0" applyFont="1" applyBorder="1" applyAlignment="1">
      <alignment horizontal="center" wrapText="1"/>
    </xf>
    <xf numFmtId="171" fontId="16" fillId="0" borderId="1" xfId="0" applyNumberFormat="1" applyFont="1" applyBorder="1" applyAlignment="1">
      <alignment horizontal="center" wrapText="1"/>
    </xf>
    <xf numFmtId="171" fontId="16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right" wrapText="1"/>
    </xf>
    <xf numFmtId="168" fontId="27" fillId="0" borderId="13" xfId="0" applyNumberFormat="1" applyFont="1" applyBorder="1" applyAlignment="1">
      <alignment horizontal="center" wrapText="1"/>
    </xf>
    <xf numFmtId="164" fontId="16" fillId="0" borderId="0" xfId="0" applyFont="1" applyAlignment="1">
      <alignment horizontal="left" wrapText="1"/>
    </xf>
    <xf numFmtId="164" fontId="0" fillId="0" borderId="0" xfId="0" applyBorder="1" applyAlignment="1">
      <alignment/>
    </xf>
    <xf numFmtId="168" fontId="16" fillId="0" borderId="0" xfId="0" applyNumberFormat="1" applyFont="1" applyBorder="1" applyAlignment="1">
      <alignment horizontal="center" wrapText="1"/>
    </xf>
    <xf numFmtId="168" fontId="16" fillId="0" borderId="13" xfId="0" applyNumberFormat="1" applyFont="1" applyBorder="1" applyAlignment="1">
      <alignment horizontal="center" wrapText="1"/>
    </xf>
    <xf numFmtId="171" fontId="16" fillId="0" borderId="1" xfId="0" applyNumberFormat="1" applyFont="1" applyBorder="1" applyAlignment="1">
      <alignment horizontal="center" vertical="center" wrapText="1"/>
    </xf>
    <xf numFmtId="171" fontId="16" fillId="0" borderId="0" xfId="0" applyNumberFormat="1" applyFont="1" applyBorder="1" applyAlignment="1">
      <alignment wrapText="1"/>
    </xf>
    <xf numFmtId="171" fontId="16" fillId="0" borderId="4" xfId="0" applyNumberFormat="1" applyFont="1" applyBorder="1" applyAlignment="1">
      <alignment horizontal="center" wrapText="1"/>
    </xf>
    <xf numFmtId="168" fontId="16" fillId="0" borderId="4" xfId="0" applyNumberFormat="1" applyFont="1" applyBorder="1" applyAlignment="1">
      <alignment horizontal="right" wrapText="1"/>
    </xf>
    <xf numFmtId="164" fontId="4" fillId="0" borderId="0" xfId="0" applyFont="1" applyAlignment="1">
      <alignment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5" fillId="0" borderId="0" xfId="0" applyFont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wrapText="1"/>
    </xf>
    <xf numFmtId="171" fontId="5" fillId="0" borderId="0" xfId="0" applyNumberFormat="1" applyFont="1" applyAlignment="1">
      <alignment horizontal="center" wrapText="1"/>
    </xf>
    <xf numFmtId="164" fontId="5" fillId="0" borderId="0" xfId="0" applyFont="1" applyAlignment="1">
      <alignment horizontal="left" wrapText="1"/>
    </xf>
    <xf numFmtId="171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71" fontId="5" fillId="0" borderId="4" xfId="0" applyNumberFormat="1" applyFont="1" applyBorder="1" applyAlignment="1">
      <alignment horizontal="center" wrapText="1"/>
    </xf>
    <xf numFmtId="164" fontId="5" fillId="0" borderId="4" xfId="0" applyFont="1" applyBorder="1" applyAlignment="1">
      <alignment horizontal="center" wrapText="1"/>
    </xf>
    <xf numFmtId="164" fontId="11" fillId="0" borderId="0" xfId="0" applyFont="1" applyAlignment="1">
      <alignment horizontal="center" wrapText="1"/>
    </xf>
    <xf numFmtId="171" fontId="5" fillId="0" borderId="0" xfId="0" applyNumberFormat="1" applyFont="1" applyBorder="1" applyAlignment="1">
      <alignment wrapText="1"/>
    </xf>
    <xf numFmtId="171" fontId="5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horizontal="left" wrapText="1"/>
    </xf>
    <xf numFmtId="164" fontId="0" fillId="0" borderId="0" xfId="0" applyFont="1" applyAlignment="1">
      <alignment/>
    </xf>
    <xf numFmtId="171" fontId="0" fillId="0" borderId="2" xfId="0" applyNumberFormat="1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71" fontId="0" fillId="0" borderId="2" xfId="0" applyNumberFormat="1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5" fillId="0" borderId="1" xfId="0" applyFont="1" applyBorder="1" applyAlignment="1" applyProtection="1">
      <alignment horizontal="center" wrapText="1"/>
      <protection locked="0"/>
    </xf>
    <xf numFmtId="164" fontId="5" fillId="0" borderId="0" xfId="0" applyFont="1" applyAlignment="1" applyProtection="1">
      <alignment horizontal="left"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2" xfId="0" applyFont="1" applyBorder="1" applyAlignment="1">
      <alignment horizontal="center" vertical="top" wrapText="1"/>
    </xf>
    <xf numFmtId="164" fontId="15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vertical="top" wrapText="1"/>
    </xf>
    <xf numFmtId="171" fontId="5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73" fontId="5" fillId="0" borderId="2" xfId="0" applyNumberFormat="1" applyFont="1" applyBorder="1" applyAlignment="1">
      <alignment horizontal="center" vertical="top" wrapText="1"/>
    </xf>
    <xf numFmtId="173" fontId="5" fillId="0" borderId="2" xfId="0" applyNumberFormat="1" applyFont="1" applyBorder="1" applyAlignment="1">
      <alignment horizontal="right" vertical="top" wrapText="1"/>
    </xf>
    <xf numFmtId="164" fontId="5" fillId="0" borderId="2" xfId="0" applyFont="1" applyBorder="1" applyAlignment="1">
      <alignment horizontal="right" vertical="top" wrapText="1"/>
    </xf>
    <xf numFmtId="164" fontId="10" fillId="0" borderId="12" xfId="0" applyFont="1" applyBorder="1" applyAlignment="1">
      <alignment horizontal="left" vertical="top" wrapText="1"/>
    </xf>
    <xf numFmtId="164" fontId="10" fillId="0" borderId="2" xfId="0" applyFont="1" applyBorder="1" applyAlignment="1">
      <alignment vertical="top" wrapText="1"/>
    </xf>
    <xf numFmtId="164" fontId="10" fillId="0" borderId="2" xfId="0" applyFont="1" applyBorder="1" applyAlignment="1">
      <alignment horizontal="right" vertical="top" wrapText="1"/>
    </xf>
    <xf numFmtId="164" fontId="11" fillId="0" borderId="0" xfId="0" applyFont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23" fillId="0" borderId="1" xfId="0" applyFont="1" applyBorder="1" applyAlignment="1">
      <alignment horizontal="center" wrapText="1"/>
    </xf>
    <xf numFmtId="164" fontId="16" fillId="0" borderId="2" xfId="0" applyFont="1" applyBorder="1" applyAlignment="1">
      <alignment horizontal="left" vertical="center" wrapText="1"/>
    </xf>
    <xf numFmtId="171" fontId="16" fillId="2" borderId="2" xfId="0" applyNumberFormat="1" applyFont="1" applyFill="1" applyBorder="1" applyAlignment="1">
      <alignment wrapText="1"/>
    </xf>
    <xf numFmtId="168" fontId="16" fillId="2" borderId="2" xfId="0" applyNumberFormat="1" applyFont="1" applyFill="1" applyBorder="1" applyAlignment="1">
      <alignment horizontal="right" wrapText="1"/>
    </xf>
    <xf numFmtId="168" fontId="16" fillId="5" borderId="2" xfId="0" applyNumberFormat="1" applyFont="1" applyFill="1" applyBorder="1" applyAlignment="1">
      <alignment horizontal="right" wrapText="1"/>
    </xf>
    <xf numFmtId="164" fontId="16" fillId="4" borderId="0" xfId="0" applyFont="1" applyFill="1" applyAlignment="1">
      <alignment wrapText="1"/>
    </xf>
    <xf numFmtId="171" fontId="23" fillId="0" borderId="2" xfId="0" applyNumberFormat="1" applyFont="1" applyBorder="1" applyAlignment="1">
      <alignment horizontal="center" wrapText="1"/>
    </xf>
    <xf numFmtId="168" fontId="23" fillId="0" borderId="2" xfId="0" applyNumberFormat="1" applyFont="1" applyBorder="1" applyAlignment="1">
      <alignment horizontal="right" wrapText="1"/>
    </xf>
    <xf numFmtId="164" fontId="23" fillId="0" borderId="0" xfId="0" applyFont="1" applyAlignment="1">
      <alignment wrapText="1"/>
    </xf>
    <xf numFmtId="168" fontId="16" fillId="0" borderId="1" xfId="0" applyNumberFormat="1" applyFont="1" applyBorder="1" applyAlignment="1">
      <alignment horizontal="right" wrapText="1"/>
    </xf>
    <xf numFmtId="171" fontId="4" fillId="0" borderId="0" xfId="0" applyNumberFormat="1" applyFont="1" applyAlignment="1">
      <alignment horizontal="center" wrapText="1"/>
    </xf>
    <xf numFmtId="164" fontId="14" fillId="0" borderId="0" xfId="0" applyFont="1" applyBorder="1" applyAlignment="1">
      <alignment horizontal="left" wrapText="1"/>
    </xf>
    <xf numFmtId="171" fontId="13" fillId="0" borderId="0" xfId="0" applyNumberFormat="1" applyFont="1" applyBorder="1" applyAlignment="1">
      <alignment wrapText="1"/>
    </xf>
    <xf numFmtId="171" fontId="13" fillId="0" borderId="0" xfId="0" applyNumberFormat="1" applyFont="1" applyBorder="1" applyAlignment="1">
      <alignment horizontal="center" wrapText="1"/>
    </xf>
    <xf numFmtId="171" fontId="13" fillId="0" borderId="1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71" fontId="5" fillId="0" borderId="2" xfId="0" applyNumberFormat="1" applyFont="1" applyBorder="1" applyAlignment="1">
      <alignment horizontal="center" vertical="center" wrapText="1"/>
    </xf>
    <xf numFmtId="171" fontId="5" fillId="0" borderId="2" xfId="0" applyNumberFormat="1" applyFont="1" applyBorder="1" applyAlignment="1">
      <alignment horizontal="center" wrapText="1"/>
    </xf>
    <xf numFmtId="164" fontId="31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center" wrapText="1"/>
    </xf>
    <xf numFmtId="171" fontId="32" fillId="0" borderId="0" xfId="0" applyNumberFormat="1" applyFont="1" applyBorder="1" applyAlignment="1">
      <alignment horizontal="center" wrapText="1"/>
    </xf>
    <xf numFmtId="164" fontId="5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АЦК 2007г. для росписей-Ол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="105" zoomScaleNormal="105" workbookViewId="0" topLeftCell="A43">
      <selection activeCell="K46" sqref="K46"/>
    </sheetView>
  </sheetViews>
  <sheetFormatPr defaultColWidth="9.140625" defaultRowHeight="15.75" customHeight="1"/>
  <cols>
    <col min="1" max="1" width="9.140625" style="1" customWidth="1"/>
    <col min="2" max="2" width="24.00390625" style="1" customWidth="1"/>
    <col min="3" max="3" width="7.00390625" style="2" customWidth="1"/>
    <col min="4" max="4" width="1.28515625" style="2" customWidth="1"/>
    <col min="5" max="5" width="5.00390625" style="2" customWidth="1"/>
    <col min="6" max="6" width="4.7109375" style="2" customWidth="1"/>
    <col min="7" max="7" width="15.421875" style="2" customWidth="1"/>
    <col min="8" max="8" width="16.140625" style="2" customWidth="1"/>
    <col min="9" max="9" width="16.57421875" style="3" customWidth="1"/>
    <col min="10" max="10" width="11.57421875" style="3" customWidth="1"/>
    <col min="11" max="11" width="12.8515625" style="3" customWidth="1"/>
    <col min="12" max="12" width="9.57421875" style="2" customWidth="1"/>
    <col min="13" max="13" width="9.140625" style="2" customWidth="1"/>
    <col min="14" max="14" width="13.140625" style="2" customWidth="1"/>
    <col min="15" max="15" width="8.00390625" style="2" customWidth="1"/>
    <col min="16" max="16" width="14.00390625" style="2" customWidth="1"/>
    <col min="17" max="17" width="14.28125" style="2" customWidth="1"/>
    <col min="18" max="16384" width="9.140625" style="2" customWidth="1"/>
  </cols>
  <sheetData>
    <row r="1" spans="8:11" ht="20.25" customHeight="1">
      <c r="H1" s="4"/>
      <c r="I1" s="4"/>
      <c r="J1" s="4"/>
      <c r="K1" s="4"/>
    </row>
    <row r="2" spans="8:11" ht="9.75" customHeight="1">
      <c r="H2" s="5"/>
      <c r="I2" s="5"/>
      <c r="J2" s="5"/>
      <c r="K2" s="5"/>
    </row>
    <row r="3" spans="1:17" ht="18.75" customHeight="1">
      <c r="A3" s="6" t="s">
        <v>0</v>
      </c>
      <c r="B3" s="6"/>
      <c r="C3" s="6"/>
      <c r="D3" s="6"/>
      <c r="E3" s="6"/>
      <c r="F3" s="6"/>
      <c r="K3" s="7"/>
      <c r="L3" s="4" t="s">
        <v>1</v>
      </c>
      <c r="M3" s="4"/>
      <c r="N3" s="4"/>
      <c r="O3" s="4"/>
      <c r="P3" s="4"/>
      <c r="Q3" s="4"/>
    </row>
    <row r="4" spans="1:17" ht="39.75" customHeight="1">
      <c r="A4" s="4" t="s">
        <v>2</v>
      </c>
      <c r="B4" s="4"/>
      <c r="C4" s="4"/>
      <c r="D4" s="4"/>
      <c r="E4" s="4"/>
      <c r="F4" s="4"/>
      <c r="K4" s="7"/>
      <c r="L4" s="4" t="s">
        <v>3</v>
      </c>
      <c r="M4" s="4"/>
      <c r="N4" s="4"/>
      <c r="O4" s="4"/>
      <c r="P4" s="4"/>
      <c r="Q4" s="4"/>
    </row>
    <row r="5" spans="1:17" ht="39" customHeight="1">
      <c r="A5" s="8" t="s">
        <v>4</v>
      </c>
      <c r="B5" s="8"/>
      <c r="C5" s="8"/>
      <c r="D5" s="8"/>
      <c r="E5" s="8"/>
      <c r="F5" s="9"/>
      <c r="K5" s="10"/>
      <c r="L5" s="4" t="s">
        <v>5</v>
      </c>
      <c r="M5" s="4"/>
      <c r="N5" s="4"/>
      <c r="O5" s="4"/>
      <c r="P5" s="4"/>
      <c r="Q5" s="4"/>
    </row>
    <row r="6" spans="11:14" ht="15.75" customHeight="1">
      <c r="K6" s="7"/>
      <c r="L6" s="4"/>
      <c r="M6" s="11"/>
      <c r="N6" s="11"/>
    </row>
    <row r="7" spans="1:16" ht="15.75" customHeight="1">
      <c r="A7" s="4" t="s">
        <v>6</v>
      </c>
      <c r="B7" s="4"/>
      <c r="C7" s="12" t="s">
        <v>7</v>
      </c>
      <c r="D7" s="12"/>
      <c r="E7" s="12"/>
      <c r="K7" s="7"/>
      <c r="M7" s="4" t="s">
        <v>6</v>
      </c>
      <c r="N7" s="4"/>
      <c r="O7" s="4"/>
      <c r="P7" s="11" t="s">
        <v>7</v>
      </c>
    </row>
    <row r="9" spans="2:16" ht="33" customHeight="1">
      <c r="B9" s="13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 ht="18.75" customHeight="1">
      <c r="B10" s="4" t="s">
        <v>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2" spans="1:13" ht="42" customHeight="1">
      <c r="A12" s="14" t="s">
        <v>10</v>
      </c>
      <c r="B12" s="14"/>
      <c r="C12" s="14"/>
      <c r="D12" s="14"/>
      <c r="E12" s="14"/>
      <c r="F12" s="14"/>
      <c r="G12" s="14"/>
      <c r="H12" s="15" t="s">
        <v>11</v>
      </c>
      <c r="I12" s="15"/>
      <c r="J12" s="15"/>
      <c r="K12" s="15"/>
      <c r="L12" s="15"/>
      <c r="M12" s="15"/>
    </row>
    <row r="14" spans="1:13" ht="16.5" customHeight="1">
      <c r="A14" s="4" t="s">
        <v>12</v>
      </c>
      <c r="B14" s="4"/>
      <c r="C14" s="4"/>
      <c r="D14" s="4"/>
      <c r="E14" s="4"/>
      <c r="F14" s="4"/>
      <c r="G14" s="4"/>
      <c r="H14" s="16" t="s">
        <v>13</v>
      </c>
      <c r="I14" s="16"/>
      <c r="J14" s="16"/>
      <c r="K14" s="16"/>
      <c r="L14" s="16"/>
      <c r="M14" s="16"/>
    </row>
    <row r="15" spans="1:13" ht="42.75" customHeight="1">
      <c r="A15" s="17" t="s">
        <v>14</v>
      </c>
      <c r="B15" s="17"/>
      <c r="C15" s="16">
        <v>6162037855</v>
      </c>
      <c r="D15" s="16"/>
      <c r="E15" s="16"/>
      <c r="F15" s="16"/>
      <c r="G15" s="16"/>
      <c r="H15" s="16"/>
      <c r="I15" s="18"/>
      <c r="J15" s="7" t="s">
        <v>15</v>
      </c>
      <c r="K15" s="19">
        <v>616201001</v>
      </c>
      <c r="L15" s="19"/>
      <c r="M15" s="19"/>
    </row>
    <row r="17" spans="1:11" ht="36" customHeight="1">
      <c r="A17" s="20" t="s">
        <v>16</v>
      </c>
      <c r="B17" s="20"/>
      <c r="C17" s="20"/>
      <c r="D17" s="20"/>
      <c r="E17" s="21" t="s">
        <v>17</v>
      </c>
      <c r="F17" s="21"/>
      <c r="G17" s="21"/>
      <c r="H17" s="21"/>
      <c r="I17" s="21"/>
      <c r="J17" s="21"/>
      <c r="K17" s="22"/>
    </row>
    <row r="20" spans="1:16" ht="15.75" customHeight="1">
      <c r="A20" s="6" t="s">
        <v>18</v>
      </c>
      <c r="B20" s="6"/>
      <c r="K20" s="18"/>
      <c r="L20" s="18"/>
      <c r="M20" s="11"/>
      <c r="N20" s="18"/>
      <c r="O20" s="11"/>
      <c r="P20" s="11" t="s">
        <v>19</v>
      </c>
    </row>
    <row r="21" spans="1:16" ht="15.75" customHeight="1">
      <c r="A21" s="9"/>
      <c r="B21" s="9"/>
      <c r="J21" s="23"/>
      <c r="K21" s="12"/>
      <c r="L21" s="24"/>
      <c r="M21" s="24"/>
      <c r="N21" s="24" t="s">
        <v>20</v>
      </c>
      <c r="O21" s="24"/>
      <c r="P21" s="11"/>
    </row>
    <row r="22" spans="1:17" ht="15.75" customHeight="1">
      <c r="A22" s="9"/>
      <c r="B22" s="9"/>
      <c r="J22" s="25"/>
      <c r="K22" s="24"/>
      <c r="L22" s="24"/>
      <c r="M22" s="25"/>
      <c r="N22" s="24"/>
      <c r="O22" s="25" t="s">
        <v>21</v>
      </c>
      <c r="P22" s="26">
        <v>42736</v>
      </c>
      <c r="Q22" s="26"/>
    </row>
    <row r="23" spans="1:17" ht="15.75" customHeight="1">
      <c r="A23" s="9"/>
      <c r="B23" s="9"/>
      <c r="J23" s="25"/>
      <c r="K23" s="24"/>
      <c r="L23" s="24"/>
      <c r="M23" s="25"/>
      <c r="N23" s="24"/>
      <c r="O23" s="25"/>
      <c r="P23" s="27"/>
      <c r="Q23" s="27"/>
    </row>
    <row r="24" spans="1:17" ht="15.75" customHeight="1">
      <c r="A24" s="9"/>
      <c r="B24" s="9"/>
      <c r="J24" s="25"/>
      <c r="K24" s="24"/>
      <c r="L24" s="24"/>
      <c r="M24" s="24"/>
      <c r="N24" s="24"/>
      <c r="O24" s="25"/>
      <c r="P24" s="27"/>
      <c r="Q24" s="27"/>
    </row>
    <row r="25" spans="1:17" ht="15.75" customHeight="1">
      <c r="A25" s="9"/>
      <c r="B25" s="9"/>
      <c r="H25" s="5"/>
      <c r="J25" s="25"/>
      <c r="K25" s="24"/>
      <c r="L25" s="24"/>
      <c r="M25" s="24"/>
      <c r="N25" s="28" t="s">
        <v>22</v>
      </c>
      <c r="O25" s="28"/>
      <c r="P25" s="27">
        <v>34126043</v>
      </c>
      <c r="Q25" s="27"/>
    </row>
    <row r="26" spans="1:17" ht="15.75" customHeight="1">
      <c r="A26" s="9"/>
      <c r="B26" s="9"/>
      <c r="H26" s="5"/>
      <c r="I26" s="23"/>
      <c r="J26" s="25"/>
      <c r="K26" s="24"/>
      <c r="L26" s="24"/>
      <c r="M26" s="24"/>
      <c r="N26" s="24"/>
      <c r="O26" s="25"/>
      <c r="P26" s="27"/>
      <c r="Q26" s="27"/>
    </row>
    <row r="27" spans="1:17" ht="15.75" customHeight="1">
      <c r="A27" s="9"/>
      <c r="B27" s="9"/>
      <c r="H27" s="5"/>
      <c r="I27" s="23"/>
      <c r="J27" s="25"/>
      <c r="K27" s="24"/>
      <c r="L27" s="24"/>
      <c r="M27" s="24"/>
      <c r="N27" s="24"/>
      <c r="O27" s="25"/>
      <c r="P27" s="27"/>
      <c r="Q27" s="27"/>
    </row>
    <row r="28" spans="1:17" ht="15.75" customHeight="1">
      <c r="A28" s="9"/>
      <c r="B28" s="9"/>
      <c r="H28" s="5"/>
      <c r="I28" s="23"/>
      <c r="J28" s="25"/>
      <c r="K28" s="24"/>
      <c r="L28" s="24"/>
      <c r="M28" s="24"/>
      <c r="N28" s="24"/>
      <c r="O28" s="25"/>
      <c r="P28" s="27"/>
      <c r="Q28" s="27"/>
    </row>
    <row r="29" spans="10:17" ht="15.75" customHeight="1">
      <c r="J29" s="25"/>
      <c r="K29" s="24"/>
      <c r="L29" s="24"/>
      <c r="M29" s="24"/>
      <c r="N29" s="24"/>
      <c r="O29" s="25"/>
      <c r="P29" s="27"/>
      <c r="Q29" s="27"/>
    </row>
    <row r="30" spans="10:17" ht="15.75" customHeight="1">
      <c r="J30" s="25"/>
      <c r="K30" s="24"/>
      <c r="L30" s="24"/>
      <c r="M30" s="24"/>
      <c r="N30" s="28" t="s">
        <v>23</v>
      </c>
      <c r="O30" s="28"/>
      <c r="P30" s="27">
        <v>383</v>
      </c>
      <c r="Q30" s="27"/>
    </row>
    <row r="31" spans="10:12" ht="15.75" customHeight="1">
      <c r="J31" s="25"/>
      <c r="K31" s="25"/>
      <c r="L31" s="12"/>
    </row>
    <row r="32" spans="10:12" ht="15.75" customHeight="1">
      <c r="J32" s="25"/>
      <c r="K32" s="25"/>
      <c r="L32" s="12"/>
    </row>
    <row r="33" spans="10:12" ht="15.75" customHeight="1">
      <c r="J33" s="25"/>
      <c r="K33" s="25"/>
      <c r="L33" s="12"/>
    </row>
    <row r="34" spans="1:11" ht="25.5" customHeight="1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03.25" customHeight="1">
      <c r="A35" s="20" t="s">
        <v>25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240" customHeight="1">
      <c r="A36" s="20" t="s">
        <v>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37.5" customHeight="1">
      <c r="A37" s="20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s="30" customFormat="1" ht="15" customHeight="1">
      <c r="A38" s="29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0"/>
    </row>
    <row r="39" spans="1:11" s="30" customFormat="1" ht="19.5" customHeight="1">
      <c r="A39" s="29" t="s">
        <v>29</v>
      </c>
      <c r="B39" s="29"/>
      <c r="C39" s="29"/>
      <c r="D39" s="29"/>
      <c r="E39" s="29"/>
      <c r="F39" s="29"/>
      <c r="G39" s="29"/>
      <c r="H39" s="29"/>
      <c r="I39" s="29"/>
      <c r="J39" s="29"/>
      <c r="K39" s="20"/>
    </row>
    <row r="40" spans="1:11" ht="29.25" customHeight="1">
      <c r="A40" s="4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33.75" customHeight="1">
      <c r="A41" s="31" t="s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27" t="s">
        <v>32</v>
      </c>
    </row>
    <row r="42" spans="1:11" ht="30" customHeight="1">
      <c r="A42" s="32" t="s">
        <v>33</v>
      </c>
      <c r="B42" s="32"/>
      <c r="C42" s="32"/>
      <c r="D42" s="32"/>
      <c r="E42" s="32"/>
      <c r="F42" s="32"/>
      <c r="G42" s="32"/>
      <c r="H42" s="32"/>
      <c r="I42" s="32"/>
      <c r="J42" s="32"/>
      <c r="K42" s="33">
        <f>SUM(K44+K45+K46+K47+K48)</f>
        <v>3624599.52</v>
      </c>
    </row>
    <row r="43" spans="1:11" ht="15.75" customHeight="1">
      <c r="A43" s="31" t="s">
        <v>34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63" customHeight="1">
      <c r="A44" s="34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5">
        <v>2267135.42</v>
      </c>
    </row>
    <row r="45" spans="1:11" ht="39.75" customHeight="1">
      <c r="A45" s="36" t="s">
        <v>36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21.75" customHeight="1">
      <c r="A46" s="34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5">
        <v>578772.31</v>
      </c>
    </row>
    <row r="47" spans="1:11" ht="15.75" customHeight="1">
      <c r="A47" s="34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5">
        <v>775191.79</v>
      </c>
    </row>
    <row r="48" spans="1:11" ht="55.5" customHeight="1">
      <c r="A48" s="34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5">
        <v>3500</v>
      </c>
    </row>
    <row r="49" spans="1:11" ht="15.75" customHeight="1">
      <c r="A49" s="34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5">
        <v>0</v>
      </c>
    </row>
    <row r="50" spans="1:11" ht="15.75" customHeight="1">
      <c r="A50" s="34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5">
        <v>150734</v>
      </c>
    </row>
    <row r="51" spans="1:11" ht="22.5" customHeight="1">
      <c r="A51" s="32" t="s">
        <v>42</v>
      </c>
      <c r="B51" s="32"/>
      <c r="C51" s="32"/>
      <c r="D51" s="32"/>
      <c r="E51" s="32"/>
      <c r="F51" s="32"/>
      <c r="G51" s="32"/>
      <c r="H51" s="32"/>
      <c r="I51" s="32"/>
      <c r="J51" s="32"/>
      <c r="K51" s="38"/>
    </row>
    <row r="52" spans="1:11" ht="15.75" customHeight="1">
      <c r="A52" s="31" t="s">
        <v>34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.75" customHeight="1">
      <c r="A53" s="39" t="s">
        <v>43</v>
      </c>
      <c r="B53" s="39"/>
      <c r="C53" s="39"/>
      <c r="D53" s="39"/>
      <c r="E53" s="39"/>
      <c r="F53" s="39"/>
      <c r="G53" s="39"/>
      <c r="H53" s="39"/>
      <c r="I53" s="39"/>
      <c r="J53" s="39"/>
      <c r="K53" s="38"/>
    </row>
    <row r="54" spans="1:11" ht="15.75" customHeight="1">
      <c r="A54" s="39" t="s">
        <v>44</v>
      </c>
      <c r="B54" s="39"/>
      <c r="C54" s="39"/>
      <c r="D54" s="39"/>
      <c r="E54" s="39"/>
      <c r="F54" s="39"/>
      <c r="G54" s="39"/>
      <c r="H54" s="39"/>
      <c r="I54" s="39"/>
      <c r="J54" s="39"/>
      <c r="K54" s="38"/>
    </row>
    <row r="55" spans="1:11" ht="23.25" customHeight="1">
      <c r="A55" s="32" t="s">
        <v>45</v>
      </c>
      <c r="B55" s="32"/>
      <c r="C55" s="32"/>
      <c r="D55" s="32"/>
      <c r="E55" s="32"/>
      <c r="F55" s="32"/>
      <c r="G55" s="32"/>
      <c r="H55" s="32"/>
      <c r="I55" s="32"/>
      <c r="J55" s="32"/>
      <c r="K55" s="38"/>
    </row>
    <row r="56" spans="1:11" ht="15.75" customHeight="1">
      <c r="A56" s="31" t="s">
        <v>34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5.75" customHeight="1">
      <c r="A57" s="39" t="s">
        <v>46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</row>
    <row r="58" spans="1:11" ht="21" customHeight="1">
      <c r="A58" s="41" t="s">
        <v>47</v>
      </c>
      <c r="B58" s="41"/>
      <c r="C58" s="41"/>
      <c r="D58" s="41"/>
      <c r="E58" s="41"/>
      <c r="F58" s="41"/>
      <c r="G58" s="41"/>
      <c r="H58" s="41"/>
      <c r="I58" s="41"/>
      <c r="J58" s="41"/>
      <c r="K58" s="40"/>
    </row>
    <row r="59" spans="1:11" ht="21.75" customHeight="1">
      <c r="A59" s="41" t="s">
        <v>48</v>
      </c>
      <c r="B59" s="41"/>
      <c r="C59" s="41"/>
      <c r="D59" s="41"/>
      <c r="E59" s="41"/>
      <c r="F59" s="41"/>
      <c r="G59" s="41"/>
      <c r="H59" s="41"/>
      <c r="I59" s="41"/>
      <c r="J59" s="41"/>
      <c r="K59" s="40"/>
    </row>
    <row r="60" spans="1:11" ht="22.5" customHeight="1">
      <c r="A60" s="42" t="s">
        <v>49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0" ht="29.25" customHeight="1">
      <c r="A61" s="31" t="s">
        <v>50</v>
      </c>
      <c r="B61" s="31"/>
      <c r="C61" s="31"/>
      <c r="D61" s="31"/>
      <c r="E61" s="31" t="s">
        <v>51</v>
      </c>
      <c r="F61" s="31"/>
      <c r="G61" s="43" t="s">
        <v>52</v>
      </c>
      <c r="H61" s="31" t="s">
        <v>53</v>
      </c>
      <c r="I61" s="27" t="s">
        <v>54</v>
      </c>
      <c r="J61" s="27" t="s">
        <v>55</v>
      </c>
    </row>
    <row r="62" spans="1:10" ht="46.5" customHeight="1">
      <c r="A62" s="44" t="s">
        <v>56</v>
      </c>
      <c r="B62" s="44"/>
      <c r="C62" s="44"/>
      <c r="D62" s="44"/>
      <c r="E62" s="31" t="s">
        <v>57</v>
      </c>
      <c r="F62" s="31"/>
      <c r="G62" s="43"/>
      <c r="H62" s="45"/>
      <c r="I62" s="46"/>
      <c r="J62" s="46"/>
    </row>
    <row r="63" spans="1:10" ht="15.75" customHeight="1">
      <c r="A63" s="41" t="s">
        <v>58</v>
      </c>
      <c r="B63" s="41"/>
      <c r="C63" s="41"/>
      <c r="D63" s="41"/>
      <c r="E63" s="31" t="s">
        <v>57</v>
      </c>
      <c r="F63" s="31"/>
      <c r="G63" s="43"/>
      <c r="H63" s="45"/>
      <c r="I63" s="46"/>
      <c r="J63" s="46"/>
    </row>
    <row r="64" spans="1:10" ht="15.75" customHeight="1">
      <c r="A64" s="41" t="s">
        <v>59</v>
      </c>
      <c r="B64" s="41"/>
      <c r="C64" s="41"/>
      <c r="D64" s="41"/>
      <c r="E64" s="31" t="s">
        <v>57</v>
      </c>
      <c r="F64" s="31"/>
      <c r="G64" s="43"/>
      <c r="H64" s="45"/>
      <c r="I64" s="46"/>
      <c r="J64" s="46"/>
    </row>
    <row r="65" spans="1:10" ht="15.75" customHeight="1">
      <c r="A65" s="41" t="s">
        <v>60</v>
      </c>
      <c r="B65" s="41"/>
      <c r="C65" s="41"/>
      <c r="D65" s="41"/>
      <c r="E65" s="31" t="s">
        <v>57</v>
      </c>
      <c r="F65" s="31"/>
      <c r="G65" s="43"/>
      <c r="H65" s="45"/>
      <c r="I65" s="46"/>
      <c r="J65" s="46"/>
    </row>
    <row r="66" spans="1:10" ht="47.25" customHeight="1">
      <c r="A66" s="44" t="s">
        <v>61</v>
      </c>
      <c r="B66" s="44"/>
      <c r="C66" s="44"/>
      <c r="D66" s="44"/>
      <c r="E66" s="31" t="s">
        <v>57</v>
      </c>
      <c r="F66" s="31"/>
      <c r="G66" s="47">
        <v>3238</v>
      </c>
      <c r="H66" s="45">
        <v>3238</v>
      </c>
      <c r="I66" s="46">
        <v>3238</v>
      </c>
      <c r="J66" s="46">
        <v>3238</v>
      </c>
    </row>
    <row r="67" spans="1:10" ht="33.75" customHeight="1">
      <c r="A67" s="44" t="s">
        <v>62</v>
      </c>
      <c r="B67" s="44"/>
      <c r="C67" s="44"/>
      <c r="D67" s="44"/>
      <c r="E67" s="31" t="s">
        <v>57</v>
      </c>
      <c r="F67" s="31"/>
      <c r="G67" s="43"/>
      <c r="H67" s="45"/>
      <c r="I67" s="46"/>
      <c r="J67" s="46"/>
    </row>
    <row r="68" spans="1:10" ht="49.5" customHeight="1">
      <c r="A68" s="44" t="s">
        <v>63</v>
      </c>
      <c r="B68" s="44"/>
      <c r="C68" s="44"/>
      <c r="D68" s="44"/>
      <c r="E68" s="31" t="s">
        <v>57</v>
      </c>
      <c r="F68" s="31"/>
      <c r="G68" s="43"/>
      <c r="H68" s="45"/>
      <c r="I68" s="46"/>
      <c r="J68" s="46"/>
    </row>
    <row r="69" spans="1:10" ht="29.25" customHeight="1">
      <c r="A69" s="44" t="s">
        <v>64</v>
      </c>
      <c r="B69" s="44"/>
      <c r="C69" s="44"/>
      <c r="D69" s="44"/>
      <c r="E69" s="31" t="s">
        <v>57</v>
      </c>
      <c r="F69" s="31"/>
      <c r="G69" s="43">
        <f>SUM(G70:G72)</f>
        <v>116</v>
      </c>
      <c r="H69" s="43">
        <f>SUM(H70:H72)</f>
        <v>116</v>
      </c>
      <c r="I69" s="43">
        <f>SUM(I70:I72)</f>
        <v>116</v>
      </c>
      <c r="J69" s="43">
        <f>SUM(J70:J72)</f>
        <v>116</v>
      </c>
    </row>
    <row r="70" spans="1:10" ht="15" customHeight="1">
      <c r="A70" s="45" t="s">
        <v>65</v>
      </c>
      <c r="B70" s="45"/>
      <c r="C70" s="45"/>
      <c r="D70" s="45"/>
      <c r="E70" s="31" t="s">
        <v>57</v>
      </c>
      <c r="F70" s="31"/>
      <c r="G70" s="43">
        <v>12</v>
      </c>
      <c r="H70" s="45">
        <v>12</v>
      </c>
      <c r="I70" s="45">
        <v>12</v>
      </c>
      <c r="J70" s="45">
        <v>12</v>
      </c>
    </row>
    <row r="71" spans="1:10" ht="15" customHeight="1">
      <c r="A71" s="45" t="s">
        <v>66</v>
      </c>
      <c r="B71" s="45"/>
      <c r="C71" s="45"/>
      <c r="D71" s="45"/>
      <c r="E71" s="31" t="s">
        <v>57</v>
      </c>
      <c r="F71" s="31"/>
      <c r="G71" s="43">
        <v>17</v>
      </c>
      <c r="H71" s="45">
        <v>17</v>
      </c>
      <c r="I71" s="45">
        <v>17</v>
      </c>
      <c r="J71" s="45">
        <v>17</v>
      </c>
    </row>
    <row r="72" spans="1:10" ht="15.75" customHeight="1">
      <c r="A72" s="45" t="s">
        <v>67</v>
      </c>
      <c r="B72" s="45"/>
      <c r="C72" s="45"/>
      <c r="D72" s="45"/>
      <c r="E72" s="31" t="s">
        <v>57</v>
      </c>
      <c r="F72" s="31"/>
      <c r="G72" s="43">
        <v>87</v>
      </c>
      <c r="H72" s="45">
        <v>87</v>
      </c>
      <c r="I72" s="45">
        <v>87</v>
      </c>
      <c r="J72" s="45">
        <v>87</v>
      </c>
    </row>
    <row r="73" spans="1:10" ht="15.75" customHeight="1">
      <c r="A73" s="31" t="s">
        <v>68</v>
      </c>
      <c r="B73" s="31"/>
      <c r="C73" s="31"/>
      <c r="D73" s="31"/>
      <c r="E73" s="31" t="s">
        <v>57</v>
      </c>
      <c r="F73" s="31"/>
      <c r="G73" s="47"/>
      <c r="H73" s="45">
        <f>H75+H76+H77</f>
        <v>0</v>
      </c>
      <c r="I73" s="46">
        <f>I75+I76+I77</f>
        <v>0</v>
      </c>
      <c r="J73" s="46">
        <f>J75+J76+J77</f>
        <v>0</v>
      </c>
    </row>
    <row r="74" spans="1:10" ht="15.75" customHeight="1">
      <c r="A74" s="48" t="s">
        <v>69</v>
      </c>
      <c r="B74" s="48"/>
      <c r="C74" s="48"/>
      <c r="D74" s="48"/>
      <c r="E74" s="31"/>
      <c r="F74" s="31"/>
      <c r="G74" s="43"/>
      <c r="H74" s="45"/>
      <c r="I74" s="46"/>
      <c r="J74" s="46"/>
    </row>
    <row r="75" spans="1:10" ht="15.75" customHeight="1">
      <c r="A75" s="41" t="s">
        <v>70</v>
      </c>
      <c r="B75" s="41"/>
      <c r="C75" s="41"/>
      <c r="D75" s="41"/>
      <c r="E75" s="31" t="s">
        <v>57</v>
      </c>
      <c r="F75" s="31"/>
      <c r="G75" s="43"/>
      <c r="H75" s="45"/>
      <c r="I75" s="46"/>
      <c r="J75" s="46"/>
    </row>
    <row r="76" spans="1:10" ht="15.75" customHeight="1">
      <c r="A76" s="41" t="s">
        <v>71</v>
      </c>
      <c r="B76" s="41"/>
      <c r="C76" s="41"/>
      <c r="D76" s="41"/>
      <c r="E76" s="31" t="s">
        <v>57</v>
      </c>
      <c r="F76" s="31"/>
      <c r="G76" s="43"/>
      <c r="H76" s="45"/>
      <c r="I76" s="46"/>
      <c r="J76" s="46"/>
    </row>
    <row r="77" spans="1:10" ht="15.75" customHeight="1">
      <c r="A77" s="41" t="s">
        <v>72</v>
      </c>
      <c r="B77" s="41"/>
      <c r="C77" s="41"/>
      <c r="D77" s="41"/>
      <c r="E77" s="31" t="s">
        <v>57</v>
      </c>
      <c r="F77" s="31"/>
      <c r="G77" s="43"/>
      <c r="H77" s="45"/>
      <c r="I77" s="46"/>
      <c r="J77" s="46"/>
    </row>
    <row r="78" spans="1:10" ht="60" customHeight="1">
      <c r="A78" s="44" t="s">
        <v>73</v>
      </c>
      <c r="B78" s="44"/>
      <c r="C78" s="44"/>
      <c r="D78" s="44"/>
      <c r="E78" s="31"/>
      <c r="F78" s="31"/>
      <c r="G78" s="49"/>
      <c r="H78" s="49"/>
      <c r="I78" s="49"/>
      <c r="J78" s="49"/>
    </row>
    <row r="79" spans="1:10" ht="18.75" customHeight="1">
      <c r="A79" s="44" t="s">
        <v>74</v>
      </c>
      <c r="B79" s="44"/>
      <c r="C79" s="44"/>
      <c r="D79" s="44"/>
      <c r="E79" s="48" t="s">
        <v>75</v>
      </c>
      <c r="F79" s="48"/>
      <c r="G79" s="50"/>
      <c r="H79" s="45"/>
      <c r="I79" s="46"/>
      <c r="J79" s="46"/>
    </row>
    <row r="80" spans="1:10" ht="18.75" customHeight="1">
      <c r="A80" s="44" t="s">
        <v>76</v>
      </c>
      <c r="B80" s="44"/>
      <c r="C80" s="44"/>
      <c r="D80" s="44"/>
      <c r="E80" s="48" t="s">
        <v>75</v>
      </c>
      <c r="F80" s="48"/>
      <c r="G80" s="50">
        <f>SUM(G72/G69)*100</f>
        <v>75</v>
      </c>
      <c r="H80" s="50">
        <f>SUM(H72/H69)*100</f>
        <v>75</v>
      </c>
      <c r="I80" s="50">
        <f>SUM(I72/I69)*100</f>
        <v>75</v>
      </c>
      <c r="J80" s="50">
        <f>SUM(J72/J69)*100</f>
        <v>75</v>
      </c>
    </row>
    <row r="81" spans="1:10" ht="18.75" customHeight="1">
      <c r="A81" s="44" t="s">
        <v>77</v>
      </c>
      <c r="B81" s="44"/>
      <c r="C81" s="44"/>
      <c r="D81" s="44"/>
      <c r="E81" s="48" t="s">
        <v>75</v>
      </c>
      <c r="F81" s="48"/>
      <c r="G81" s="50">
        <f>SUM((G71+G70)/G69)*100</f>
        <v>25</v>
      </c>
      <c r="H81" s="50">
        <f>SUM((H71+H70)/H69)*100</f>
        <v>25</v>
      </c>
      <c r="I81" s="50">
        <f>SUM((I71+I70)/I69)*100</f>
        <v>25</v>
      </c>
      <c r="J81" s="50">
        <f>SUM((J71+J70)/J69)*100</f>
        <v>25</v>
      </c>
    </row>
    <row r="82" spans="1:10" ht="31.5" customHeight="1">
      <c r="A82" s="44" t="s">
        <v>78</v>
      </c>
      <c r="B82" s="44"/>
      <c r="C82" s="44"/>
      <c r="D82" s="44"/>
      <c r="E82" s="31" t="s">
        <v>79</v>
      </c>
      <c r="F82" s="31"/>
      <c r="G82" s="49">
        <f>SUM(G84:G86)/3</f>
        <v>27990.333333333332</v>
      </c>
      <c r="H82" s="49">
        <f>'приложение 1'!L63/H69/12</f>
        <v>26088.568247126434</v>
      </c>
      <c r="I82" s="49">
        <f>SUM('приложение 1'!P63/I69)/12</f>
        <v>26088.568247126434</v>
      </c>
      <c r="J82" s="49">
        <f>SUM('приложение 1'!Q63/J69)/12</f>
        <v>26088.568247126434</v>
      </c>
    </row>
    <row r="83" spans="1:10" ht="36.75" customHeight="1">
      <c r="A83" s="48" t="s">
        <v>74</v>
      </c>
      <c r="B83" s="48"/>
      <c r="C83" s="48"/>
      <c r="D83" s="48"/>
      <c r="E83" s="31" t="s">
        <v>79</v>
      </c>
      <c r="F83" s="31"/>
      <c r="G83" s="49"/>
      <c r="H83" s="49"/>
      <c r="I83" s="49"/>
      <c r="J83" s="49"/>
    </row>
    <row r="84" spans="1:10" ht="15.75" customHeight="1">
      <c r="A84" s="41" t="s">
        <v>80</v>
      </c>
      <c r="B84" s="41"/>
      <c r="C84" s="41"/>
      <c r="D84" s="41"/>
      <c r="E84" s="31" t="s">
        <v>79</v>
      </c>
      <c r="F84" s="31"/>
      <c r="G84" s="43">
        <v>35452</v>
      </c>
      <c r="H84" s="43">
        <v>35452</v>
      </c>
      <c r="I84" s="43">
        <v>35452</v>
      </c>
      <c r="J84" s="43">
        <v>35452</v>
      </c>
    </row>
    <row r="85" spans="1:10" ht="15.75" customHeight="1">
      <c r="A85" s="41" t="s">
        <v>81</v>
      </c>
      <c r="B85" s="41"/>
      <c r="C85" s="41"/>
      <c r="D85" s="41"/>
      <c r="E85" s="31" t="s">
        <v>79</v>
      </c>
      <c r="F85" s="31"/>
      <c r="G85" s="43">
        <v>30979</v>
      </c>
      <c r="H85" s="51">
        <v>30979</v>
      </c>
      <c r="I85" s="51">
        <v>30979</v>
      </c>
      <c r="J85" s="51">
        <v>30979</v>
      </c>
    </row>
    <row r="86" spans="1:10" ht="15.75" customHeight="1">
      <c r="A86" s="41" t="s">
        <v>82</v>
      </c>
      <c r="B86" s="41"/>
      <c r="C86" s="41"/>
      <c r="D86" s="41"/>
      <c r="E86" s="31" t="s">
        <v>79</v>
      </c>
      <c r="F86" s="31"/>
      <c r="G86" s="52">
        <v>17540</v>
      </c>
      <c r="H86" s="53">
        <v>17540</v>
      </c>
      <c r="I86" s="53">
        <v>17540</v>
      </c>
      <c r="J86" s="53">
        <v>17540</v>
      </c>
    </row>
    <row r="87" spans="1:14" ht="49.5" customHeight="1">
      <c r="A87" s="44" t="s">
        <v>83</v>
      </c>
      <c r="B87" s="44"/>
      <c r="C87" s="44"/>
      <c r="D87" s="44"/>
      <c r="E87" s="31" t="s">
        <v>75</v>
      </c>
      <c r="F87" s="31"/>
      <c r="G87" s="54">
        <v>66.5</v>
      </c>
      <c r="H87" s="55">
        <f>('приложение 1'!L63+'приложение 1'!L108)/'приложение 1'!L59*100</f>
        <v>65.26869145004048</v>
      </c>
      <c r="I87" s="56">
        <f>('приложение 1'!P63+'приложение 1'!P108)/'приложение 1'!P16*100</f>
        <v>65.01615035028924</v>
      </c>
      <c r="J87" s="56">
        <f>('приложение 1'!Q63+'приложение 1'!Q108)/'приложение 1'!Q16*100</f>
        <v>65.01626633042922</v>
      </c>
      <c r="K87" s="57"/>
      <c r="L87" s="57"/>
      <c r="M87" s="57"/>
      <c r="N87" s="57"/>
    </row>
    <row r="88" spans="1:10" ht="51" customHeight="1">
      <c r="A88" s="44" t="s">
        <v>84</v>
      </c>
      <c r="B88" s="44"/>
      <c r="C88" s="44"/>
      <c r="D88" s="44"/>
      <c r="E88" s="31" t="s">
        <v>85</v>
      </c>
      <c r="F88" s="31"/>
      <c r="G88" s="58">
        <v>669.2</v>
      </c>
      <c r="H88" s="59">
        <v>669.2</v>
      </c>
      <c r="I88" s="59">
        <v>669.2</v>
      </c>
      <c r="J88" s="59">
        <v>669.2</v>
      </c>
    </row>
    <row r="89" spans="1:10" ht="34.5" customHeight="1">
      <c r="A89" s="44" t="s">
        <v>86</v>
      </c>
      <c r="B89" s="44"/>
      <c r="C89" s="44"/>
      <c r="D89" s="44"/>
      <c r="E89" s="31" t="s">
        <v>85</v>
      </c>
      <c r="F89" s="31"/>
      <c r="G89" s="52"/>
      <c r="H89" s="60"/>
      <c r="I89" s="61"/>
      <c r="J89" s="61"/>
    </row>
    <row r="90" spans="1:10" ht="20.25" customHeight="1">
      <c r="A90" s="62"/>
      <c r="B90" s="62"/>
      <c r="C90" s="62"/>
      <c r="D90" s="62"/>
      <c r="E90" s="4"/>
      <c r="F90" s="4"/>
      <c r="G90" s="4"/>
      <c r="H90" s="10"/>
      <c r="I90" s="18"/>
      <c r="J90" s="18"/>
    </row>
    <row r="91" spans="1:15" ht="15.75" customHeight="1">
      <c r="A91" s="63" t="s">
        <v>87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1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7" ht="16.5" customHeight="1">
      <c r="A93" s="65" t="s">
        <v>50</v>
      </c>
      <c r="B93" s="65"/>
      <c r="C93" s="66" t="s">
        <v>88</v>
      </c>
      <c r="D93" s="67" t="s">
        <v>89</v>
      </c>
      <c r="E93" s="67"/>
      <c r="F93" s="67"/>
      <c r="G93" s="68" t="s">
        <v>90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17" ht="16.5" customHeight="1">
      <c r="A94" s="65"/>
      <c r="B94" s="65"/>
      <c r="C94" s="66"/>
      <c r="D94" s="67"/>
      <c r="E94" s="67"/>
      <c r="F94" s="67"/>
      <c r="G94" s="69" t="s">
        <v>91</v>
      </c>
      <c r="H94" s="70" t="s">
        <v>69</v>
      </c>
      <c r="I94" s="70"/>
      <c r="J94" s="70"/>
      <c r="K94" s="70"/>
      <c r="L94" s="70"/>
      <c r="M94" s="70"/>
      <c r="N94" s="70"/>
      <c r="O94" s="70"/>
      <c r="P94" s="69" t="s">
        <v>92</v>
      </c>
      <c r="Q94" s="69" t="s">
        <v>93</v>
      </c>
    </row>
    <row r="95" spans="1:17" ht="48.75" customHeight="1">
      <c r="A95" s="65"/>
      <c r="B95" s="65"/>
      <c r="C95" s="66"/>
      <c r="D95" s="67"/>
      <c r="E95" s="67"/>
      <c r="F95" s="67"/>
      <c r="G95" s="69"/>
      <c r="H95" s="69" t="s">
        <v>94</v>
      </c>
      <c r="I95" s="69" t="s">
        <v>95</v>
      </c>
      <c r="J95" s="68" t="s">
        <v>96</v>
      </c>
      <c r="K95" s="68" t="s">
        <v>97</v>
      </c>
      <c r="L95" s="68"/>
      <c r="M95" s="68"/>
      <c r="N95" s="68"/>
      <c r="O95" s="68"/>
      <c r="P95" s="69"/>
      <c r="Q95" s="69"/>
    </row>
    <row r="96" spans="1:17" ht="16.5" customHeight="1">
      <c r="A96" s="65"/>
      <c r="B96" s="65"/>
      <c r="C96" s="66"/>
      <c r="D96" s="67"/>
      <c r="E96" s="67"/>
      <c r="F96" s="67"/>
      <c r="G96" s="69"/>
      <c r="H96" s="69"/>
      <c r="I96" s="69"/>
      <c r="J96" s="68"/>
      <c r="K96" s="68" t="s">
        <v>98</v>
      </c>
      <c r="L96" s="68" t="s">
        <v>69</v>
      </c>
      <c r="M96" s="68"/>
      <c r="N96" s="68"/>
      <c r="O96" s="68"/>
      <c r="P96" s="69"/>
      <c r="Q96" s="69"/>
    </row>
    <row r="97" spans="1:17" ht="102" customHeight="1">
      <c r="A97" s="65"/>
      <c r="B97" s="65"/>
      <c r="C97" s="66"/>
      <c r="D97" s="67"/>
      <c r="E97" s="67"/>
      <c r="F97" s="67"/>
      <c r="G97" s="69"/>
      <c r="H97" s="69"/>
      <c r="I97" s="69"/>
      <c r="J97" s="68"/>
      <c r="K97" s="68"/>
      <c r="L97" s="68" t="s">
        <v>99</v>
      </c>
      <c r="M97" s="69" t="s">
        <v>100</v>
      </c>
      <c r="N97" s="69" t="s">
        <v>101</v>
      </c>
      <c r="O97" s="69" t="s">
        <v>102</v>
      </c>
      <c r="P97" s="69"/>
      <c r="Q97" s="69"/>
    </row>
    <row r="98" spans="1:17" ht="15.75" customHeight="1">
      <c r="A98" s="71">
        <v>1</v>
      </c>
      <c r="B98" s="71"/>
      <c r="C98" s="69">
        <v>2</v>
      </c>
      <c r="D98" s="67">
        <v>3</v>
      </c>
      <c r="E98" s="67"/>
      <c r="F98" s="67"/>
      <c r="G98" s="69">
        <v>4</v>
      </c>
      <c r="H98" s="69">
        <v>5</v>
      </c>
      <c r="I98" s="69">
        <v>6</v>
      </c>
      <c r="J98" s="68">
        <v>7</v>
      </c>
      <c r="K98" s="68">
        <v>8</v>
      </c>
      <c r="L98" s="68">
        <v>9</v>
      </c>
      <c r="M98" s="31">
        <v>10</v>
      </c>
      <c r="N98" s="31">
        <v>11</v>
      </c>
      <c r="O98" s="31">
        <v>12</v>
      </c>
      <c r="P98" s="45">
        <v>13</v>
      </c>
      <c r="Q98" s="45">
        <v>14</v>
      </c>
    </row>
    <row r="99" spans="1:17" s="76" customFormat="1" ht="31.5" customHeight="1">
      <c r="A99" s="72" t="s">
        <v>103</v>
      </c>
      <c r="B99" s="72"/>
      <c r="C99" s="73" t="s">
        <v>104</v>
      </c>
      <c r="D99" s="74" t="s">
        <v>105</v>
      </c>
      <c r="E99" s="74"/>
      <c r="F99" s="74"/>
      <c r="G99" s="75">
        <f>G102</f>
        <v>56058203</v>
      </c>
      <c r="H99" s="75">
        <f>H102</f>
        <v>55841200</v>
      </c>
      <c r="I99" s="75" t="str">
        <f>I102</f>
        <v>X</v>
      </c>
      <c r="J99" s="75" t="str">
        <f>J102</f>
        <v>X</v>
      </c>
      <c r="K99" s="75">
        <f>K102</f>
        <v>217003</v>
      </c>
      <c r="L99" s="75" t="str">
        <f>L102</f>
        <v>X</v>
      </c>
      <c r="M99" s="75">
        <f>M102</f>
        <v>0</v>
      </c>
      <c r="N99" s="75">
        <f>N102</f>
        <v>217003</v>
      </c>
      <c r="O99" s="75" t="str">
        <f>O102</f>
        <v>X</v>
      </c>
      <c r="P99" s="75">
        <f>P102</f>
        <v>56058103</v>
      </c>
      <c r="Q99" s="75">
        <f>Q102</f>
        <v>56058003</v>
      </c>
    </row>
    <row r="100" spans="1:17" ht="20.25" customHeight="1">
      <c r="A100" s="77" t="s">
        <v>69</v>
      </c>
      <c r="B100" s="77"/>
      <c r="C100" s="78"/>
      <c r="D100" s="79"/>
      <c r="E100" s="79"/>
      <c r="F100" s="79"/>
      <c r="G100" s="80"/>
      <c r="H100" s="80"/>
      <c r="I100" s="80"/>
      <c r="J100" s="81"/>
      <c r="K100" s="81"/>
      <c r="L100" s="81"/>
      <c r="M100" s="82"/>
      <c r="N100" s="82"/>
      <c r="O100" s="82"/>
      <c r="P100" s="45"/>
      <c r="Q100" s="45"/>
    </row>
    <row r="101" spans="1:17" ht="20.25" customHeight="1">
      <c r="A101" s="83" t="s">
        <v>106</v>
      </c>
      <c r="B101" s="83"/>
      <c r="C101" s="78" t="s">
        <v>107</v>
      </c>
      <c r="D101" s="84"/>
      <c r="E101" s="84"/>
      <c r="F101" s="84"/>
      <c r="G101" s="81">
        <f>K101</f>
        <v>0</v>
      </c>
      <c r="H101" s="85" t="s">
        <v>105</v>
      </c>
      <c r="I101" s="85" t="s">
        <v>105</v>
      </c>
      <c r="J101" s="85" t="s">
        <v>105</v>
      </c>
      <c r="K101" s="81">
        <f>L101</f>
        <v>0</v>
      </c>
      <c r="L101" s="81"/>
      <c r="M101" s="85" t="s">
        <v>105</v>
      </c>
      <c r="N101" s="85" t="s">
        <v>105</v>
      </c>
      <c r="O101" s="85" t="s">
        <v>105</v>
      </c>
      <c r="P101" s="86"/>
      <c r="Q101" s="86"/>
    </row>
    <row r="102" spans="1:17" ht="21" customHeight="1">
      <c r="A102" s="83" t="s">
        <v>108</v>
      </c>
      <c r="B102" s="83"/>
      <c r="C102" s="78" t="s">
        <v>109</v>
      </c>
      <c r="D102" s="84">
        <v>130</v>
      </c>
      <c r="E102" s="84"/>
      <c r="F102" s="84"/>
      <c r="G102" s="81">
        <f>H102+K102</f>
        <v>56058203</v>
      </c>
      <c r="H102" s="86">
        <f>'приложение 1'!L59</f>
        <v>55841200</v>
      </c>
      <c r="I102" s="85" t="s">
        <v>105</v>
      </c>
      <c r="J102" s="85" t="s">
        <v>105</v>
      </c>
      <c r="K102" s="81">
        <f>N102</f>
        <v>217003</v>
      </c>
      <c r="L102" s="85" t="s">
        <v>105</v>
      </c>
      <c r="M102" s="81"/>
      <c r="N102" s="87">
        <f>'приложение 1'!L107</f>
        <v>217003</v>
      </c>
      <c r="O102" s="85" t="s">
        <v>105</v>
      </c>
      <c r="P102" s="88">
        <f>'приложение 1'!P16</f>
        <v>56058103</v>
      </c>
      <c r="Q102" s="88">
        <f>'приложение 1'!Q16</f>
        <v>56058003</v>
      </c>
    </row>
    <row r="103" spans="1:17" ht="30" customHeight="1">
      <c r="A103" s="83" t="s">
        <v>110</v>
      </c>
      <c r="B103" s="83"/>
      <c r="C103" s="78" t="s">
        <v>111</v>
      </c>
      <c r="D103" s="84"/>
      <c r="E103" s="84"/>
      <c r="F103" s="84"/>
      <c r="G103" s="81">
        <f>I103</f>
        <v>0</v>
      </c>
      <c r="H103" s="85" t="s">
        <v>105</v>
      </c>
      <c r="I103" s="81"/>
      <c r="J103" s="85" t="s">
        <v>105</v>
      </c>
      <c r="K103" s="85" t="s">
        <v>105</v>
      </c>
      <c r="L103" s="85" t="s">
        <v>105</v>
      </c>
      <c r="M103" s="85" t="s">
        <v>105</v>
      </c>
      <c r="N103" s="85" t="s">
        <v>105</v>
      </c>
      <c r="O103" s="85" t="s">
        <v>105</v>
      </c>
      <c r="P103" s="86"/>
      <c r="Q103" s="86"/>
    </row>
    <row r="104" spans="1:17" ht="18" customHeight="1">
      <c r="A104" s="83" t="s">
        <v>112</v>
      </c>
      <c r="B104" s="83"/>
      <c r="C104" s="78" t="s">
        <v>113</v>
      </c>
      <c r="D104" s="84"/>
      <c r="E104" s="84"/>
      <c r="F104" s="84"/>
      <c r="G104" s="81">
        <f>K104</f>
        <v>0</v>
      </c>
      <c r="H104" s="85" t="s">
        <v>105</v>
      </c>
      <c r="I104" s="85" t="s">
        <v>105</v>
      </c>
      <c r="J104" s="85" t="s">
        <v>105</v>
      </c>
      <c r="K104" s="86">
        <f>O104</f>
        <v>0</v>
      </c>
      <c r="L104" s="85" t="s">
        <v>105</v>
      </c>
      <c r="M104" s="85" t="s">
        <v>105</v>
      </c>
      <c r="N104" s="85" t="s">
        <v>105</v>
      </c>
      <c r="O104" s="81"/>
      <c r="P104" s="86"/>
      <c r="Q104" s="86"/>
    </row>
    <row r="105" spans="1:15" s="93" customFormat="1" ht="29.25" customHeight="1">
      <c r="A105" s="89"/>
      <c r="B105" s="89"/>
      <c r="C105" s="90"/>
      <c r="D105" s="91"/>
      <c r="E105" s="91"/>
      <c r="F105" s="91"/>
      <c r="G105" s="90"/>
      <c r="H105" s="90"/>
      <c r="I105" s="92"/>
      <c r="J105" s="92"/>
      <c r="K105" s="92"/>
      <c r="L105" s="92"/>
      <c r="M105" s="92"/>
      <c r="N105" s="92"/>
      <c r="O105" s="92"/>
    </row>
    <row r="106" spans="1:17" ht="21.75" customHeight="1">
      <c r="A106" s="94" t="s">
        <v>50</v>
      </c>
      <c r="B106" s="94"/>
      <c r="C106" s="69" t="s">
        <v>88</v>
      </c>
      <c r="D106" s="69" t="s">
        <v>89</v>
      </c>
      <c r="E106" s="69"/>
      <c r="F106" s="69"/>
      <c r="G106" s="68" t="s">
        <v>90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17" ht="15.75" customHeight="1">
      <c r="A107" s="94"/>
      <c r="B107" s="94"/>
      <c r="C107" s="69"/>
      <c r="D107" s="69"/>
      <c r="E107" s="69"/>
      <c r="F107" s="69"/>
      <c r="G107" s="95" t="s">
        <v>91</v>
      </c>
      <c r="H107" s="68" t="s">
        <v>69</v>
      </c>
      <c r="I107" s="68"/>
      <c r="J107" s="68"/>
      <c r="K107" s="68"/>
      <c r="L107" s="68"/>
      <c r="M107" s="68"/>
      <c r="N107" s="68"/>
      <c r="O107" s="68"/>
      <c r="P107" s="95" t="s">
        <v>114</v>
      </c>
      <c r="Q107" s="95" t="s">
        <v>115</v>
      </c>
    </row>
    <row r="108" spans="1:17" ht="37.5" customHeight="1">
      <c r="A108" s="94"/>
      <c r="B108" s="94"/>
      <c r="C108" s="69"/>
      <c r="D108" s="69"/>
      <c r="E108" s="69"/>
      <c r="F108" s="69"/>
      <c r="G108" s="95"/>
      <c r="H108" s="69" t="s">
        <v>94</v>
      </c>
      <c r="I108" s="69" t="s">
        <v>95</v>
      </c>
      <c r="J108" s="68" t="s">
        <v>96</v>
      </c>
      <c r="K108" s="68" t="s">
        <v>97</v>
      </c>
      <c r="L108" s="68"/>
      <c r="M108" s="68"/>
      <c r="N108" s="68"/>
      <c r="O108" s="68"/>
      <c r="P108" s="95"/>
      <c r="Q108" s="95"/>
    </row>
    <row r="109" spans="1:17" ht="21.75" customHeight="1">
      <c r="A109" s="94"/>
      <c r="B109" s="94"/>
      <c r="C109" s="69"/>
      <c r="D109" s="69"/>
      <c r="E109" s="69"/>
      <c r="F109" s="69"/>
      <c r="G109" s="95"/>
      <c r="H109" s="69"/>
      <c r="I109" s="69"/>
      <c r="J109" s="68"/>
      <c r="K109" s="68" t="s">
        <v>98</v>
      </c>
      <c r="L109" s="68" t="s">
        <v>69</v>
      </c>
      <c r="M109" s="68"/>
      <c r="N109" s="68"/>
      <c r="O109" s="68"/>
      <c r="P109" s="95"/>
      <c r="Q109" s="95"/>
    </row>
    <row r="110" spans="1:17" ht="78.75" customHeight="1">
      <c r="A110" s="94"/>
      <c r="B110" s="94"/>
      <c r="C110" s="69"/>
      <c r="D110" s="69"/>
      <c r="E110" s="69"/>
      <c r="F110" s="69"/>
      <c r="G110" s="95"/>
      <c r="H110" s="69"/>
      <c r="I110" s="69"/>
      <c r="J110" s="68"/>
      <c r="K110" s="68"/>
      <c r="L110" s="68" t="s">
        <v>99</v>
      </c>
      <c r="M110" s="45" t="s">
        <v>116</v>
      </c>
      <c r="N110" s="45" t="s">
        <v>101</v>
      </c>
      <c r="O110" s="69" t="s">
        <v>102</v>
      </c>
      <c r="P110" s="95"/>
      <c r="Q110" s="95"/>
    </row>
    <row r="111" spans="1:17" ht="21.75" customHeight="1">
      <c r="A111" s="71">
        <v>1</v>
      </c>
      <c r="B111" s="71"/>
      <c r="C111" s="69">
        <v>2</v>
      </c>
      <c r="D111" s="69">
        <v>3</v>
      </c>
      <c r="E111" s="69"/>
      <c r="F111" s="69"/>
      <c r="G111" s="95">
        <v>4</v>
      </c>
      <c r="H111" s="69">
        <v>5</v>
      </c>
      <c r="I111" s="69">
        <v>6</v>
      </c>
      <c r="J111" s="68">
        <v>7</v>
      </c>
      <c r="K111" s="68">
        <v>8</v>
      </c>
      <c r="L111" s="68">
        <v>9</v>
      </c>
      <c r="M111" s="31">
        <v>10</v>
      </c>
      <c r="N111" s="31">
        <v>11</v>
      </c>
      <c r="O111" s="31">
        <v>12</v>
      </c>
      <c r="P111" s="96">
        <v>13</v>
      </c>
      <c r="Q111" s="96">
        <v>14</v>
      </c>
    </row>
    <row r="112" spans="1:17" ht="29.25" customHeight="1">
      <c r="A112" s="97" t="s">
        <v>117</v>
      </c>
      <c r="B112" s="97"/>
      <c r="C112" s="98" t="s">
        <v>118</v>
      </c>
      <c r="D112" s="72" t="s">
        <v>105</v>
      </c>
      <c r="E112" s="72"/>
      <c r="F112" s="72"/>
      <c r="G112" s="99">
        <f>H112+I112+J112+K112</f>
        <v>56058203</v>
      </c>
      <c r="H112" s="100">
        <f>H113+H115+H116+H117+H118</f>
        <v>55841200</v>
      </c>
      <c r="I112" s="100">
        <f>I113+I115+I116+I117+I118</f>
        <v>0</v>
      </c>
      <c r="J112" s="100">
        <f>J113+J115+J116+J117+J118</f>
        <v>0</v>
      </c>
      <c r="K112" s="101">
        <f>SUM(L112:O112)</f>
        <v>217003</v>
      </c>
      <c r="L112" s="102">
        <f>L113+L115+L116+L117+L118</f>
        <v>0</v>
      </c>
      <c r="M112" s="102">
        <f>M113+M115+M116+M117+M118</f>
        <v>0</v>
      </c>
      <c r="N112" s="102">
        <f>N113+N115+N116+N117+N118</f>
        <v>217003</v>
      </c>
      <c r="O112" s="102">
        <f>O113+O115+O116+O117+O118</f>
        <v>0</v>
      </c>
      <c r="P112" s="103">
        <v>56058103</v>
      </c>
      <c r="Q112" s="103">
        <v>56058003</v>
      </c>
    </row>
    <row r="113" spans="1:17" ht="31.5" customHeight="1">
      <c r="A113" s="104" t="s">
        <v>119</v>
      </c>
      <c r="B113" s="104"/>
      <c r="C113" s="78" t="s">
        <v>120</v>
      </c>
      <c r="D113" s="105" t="s">
        <v>121</v>
      </c>
      <c r="E113" s="105"/>
      <c r="F113" s="105"/>
      <c r="G113" s="99">
        <f>H113+I113+J113+K113</f>
        <v>47453760.65</v>
      </c>
      <c r="H113" s="81">
        <f>H114</f>
        <v>47282504</v>
      </c>
      <c r="I113" s="81"/>
      <c r="J113" s="81"/>
      <c r="K113" s="81">
        <f>SUM(L113:O113)</f>
        <v>171256.65</v>
      </c>
      <c r="L113" s="81"/>
      <c r="M113" s="81"/>
      <c r="N113" s="81">
        <f>N114</f>
        <v>171256.65</v>
      </c>
      <c r="O113" s="81"/>
      <c r="P113" s="103">
        <f>P114</f>
        <v>47453760.65</v>
      </c>
      <c r="Q113" s="103">
        <f>Q114</f>
        <v>47453760.65</v>
      </c>
    </row>
    <row r="114" spans="1:17" ht="31.5" customHeight="1">
      <c r="A114" s="106" t="s">
        <v>122</v>
      </c>
      <c r="B114" s="106"/>
      <c r="C114" s="78" t="s">
        <v>123</v>
      </c>
      <c r="D114" s="105" t="s">
        <v>121</v>
      </c>
      <c r="E114" s="105"/>
      <c r="F114" s="105"/>
      <c r="G114" s="99">
        <f>H114+I114+J114+K114</f>
        <v>47453760.65</v>
      </c>
      <c r="H114" s="81">
        <v>47282504</v>
      </c>
      <c r="I114" s="81"/>
      <c r="J114" s="81"/>
      <c r="K114" s="81">
        <f>SUM(L114:O114)</f>
        <v>171256.65</v>
      </c>
      <c r="L114" s="81"/>
      <c r="M114" s="81"/>
      <c r="N114" s="81">
        <f>'приложение 1'!L108+'приложение 1'!L110</f>
        <v>171256.65</v>
      </c>
      <c r="O114" s="81"/>
      <c r="P114" s="103">
        <f>'приложение 1'!P63+'приложение 1'!P68+'приложение 1'!P108+'приложение 1'!P110</f>
        <v>47453760.65</v>
      </c>
      <c r="Q114" s="103">
        <f>'приложение 1'!Q63+'приложение 1'!Q68+'приложение 1'!Q108+'приложение 1'!Q110</f>
        <v>47453760.65</v>
      </c>
    </row>
    <row r="115" spans="1:17" s="10" customFormat="1" ht="31.5" customHeight="1">
      <c r="A115" s="104" t="s">
        <v>124</v>
      </c>
      <c r="B115" s="104"/>
      <c r="C115" s="78" t="s">
        <v>125</v>
      </c>
      <c r="D115" s="105" t="s">
        <v>121</v>
      </c>
      <c r="E115" s="105"/>
      <c r="F115" s="105"/>
      <c r="G115" s="99">
        <f>H115+I115+J115+K115</f>
        <v>448400</v>
      </c>
      <c r="H115" s="81">
        <f>'приложение 1'!L96+'приложение 1'!L97</f>
        <v>448400</v>
      </c>
      <c r="I115" s="81"/>
      <c r="J115" s="81"/>
      <c r="K115" s="81">
        <f>SUM(L115:O115)</f>
        <v>0</v>
      </c>
      <c r="L115" s="81"/>
      <c r="M115" s="81"/>
      <c r="N115" s="81"/>
      <c r="O115" s="81"/>
      <c r="P115" s="103">
        <v>448300</v>
      </c>
      <c r="Q115" s="103">
        <v>448200</v>
      </c>
    </row>
    <row r="116" spans="1:17" s="10" customFormat="1" ht="31.5" customHeight="1">
      <c r="A116" s="104" t="s">
        <v>126</v>
      </c>
      <c r="B116" s="104"/>
      <c r="C116" s="78" t="s">
        <v>127</v>
      </c>
      <c r="D116" s="105"/>
      <c r="E116" s="105"/>
      <c r="F116" s="105"/>
      <c r="G116" s="99">
        <f>H116+I116+J116+K116</f>
        <v>0</v>
      </c>
      <c r="H116" s="81"/>
      <c r="I116" s="81"/>
      <c r="J116" s="81"/>
      <c r="K116" s="81">
        <f>SUM(L116:O116)</f>
        <v>0</v>
      </c>
      <c r="L116" s="81"/>
      <c r="M116" s="81"/>
      <c r="N116" s="81"/>
      <c r="O116" s="81"/>
      <c r="P116" s="103"/>
      <c r="Q116" s="103"/>
    </row>
    <row r="117" spans="1:17" s="10" customFormat="1" ht="31.5" customHeight="1">
      <c r="A117" s="104" t="s">
        <v>128</v>
      </c>
      <c r="B117" s="104"/>
      <c r="C117" s="78" t="s">
        <v>129</v>
      </c>
      <c r="D117" s="105"/>
      <c r="E117" s="105"/>
      <c r="F117" s="105"/>
      <c r="G117" s="99">
        <f>H117+I117+J117+K117</f>
        <v>0</v>
      </c>
      <c r="H117" s="81"/>
      <c r="I117" s="81"/>
      <c r="J117" s="81"/>
      <c r="K117" s="81">
        <f>SUM(L117:O117)</f>
        <v>0</v>
      </c>
      <c r="L117" s="81"/>
      <c r="M117" s="81"/>
      <c r="N117" s="81"/>
      <c r="O117" s="81"/>
      <c r="P117" s="103"/>
      <c r="Q117" s="103"/>
    </row>
    <row r="118" spans="1:17" s="10" customFormat="1" ht="31.5" customHeight="1">
      <c r="A118" s="104" t="s">
        <v>130</v>
      </c>
      <c r="B118" s="104"/>
      <c r="C118" s="78" t="s">
        <v>131</v>
      </c>
      <c r="D118" s="105" t="s">
        <v>132</v>
      </c>
      <c r="E118" s="105"/>
      <c r="F118" s="105"/>
      <c r="G118" s="99">
        <f>H118+I118+J118+K118</f>
        <v>8156042.35</v>
      </c>
      <c r="H118" s="81">
        <f>'приложение 1'!L70+'приложение 1'!L72+'приложение 1'!L74+'приложение 1'!L79+'приложение 1'!L84+'приложение 1'!L88+'приложение 1'!L91+'приложение 1'!L98</f>
        <v>8110296</v>
      </c>
      <c r="I118" s="81"/>
      <c r="J118" s="81"/>
      <c r="K118" s="81">
        <f>SUM(L118:O118)</f>
        <v>45746.35</v>
      </c>
      <c r="L118" s="81"/>
      <c r="M118" s="81"/>
      <c r="N118" s="81">
        <f>'приложение 1'!L121</f>
        <v>45746.35</v>
      </c>
      <c r="O118" s="81"/>
      <c r="P118" s="103">
        <f>'приложение 1'!P70+'приложение 1'!P72+'приложение 1'!P74+'приложение 1'!P79+'приложение 1'!P84+'приложение 1'!P88+'приложение 1'!P91+'приложение 1'!P98</f>
        <v>8110296</v>
      </c>
      <c r="Q118" s="103">
        <f>'приложение 1'!Q70+'приложение 1'!Q72+'приложение 1'!Q74+'приложение 1'!Q79+'приложение 1'!Q84+'приложение 1'!Q88+'приложение 1'!Q91+'приложение 1'!Q98</f>
        <v>8110296</v>
      </c>
    </row>
    <row r="119" spans="1:17" s="108" customFormat="1" ht="31.5" customHeight="1">
      <c r="A119" s="97" t="s">
        <v>133</v>
      </c>
      <c r="B119" s="97"/>
      <c r="C119" s="73" t="s">
        <v>134</v>
      </c>
      <c r="D119" s="72" t="s">
        <v>132</v>
      </c>
      <c r="E119" s="72"/>
      <c r="F119" s="72"/>
      <c r="G119" s="99">
        <f>H119+I119+J119+K119</f>
        <v>0</v>
      </c>
      <c r="H119" s="102">
        <f>H120+H121</f>
        <v>0</v>
      </c>
      <c r="I119" s="102">
        <v>0</v>
      </c>
      <c r="J119" s="102">
        <v>0</v>
      </c>
      <c r="K119" s="101">
        <v>0</v>
      </c>
      <c r="L119" s="102">
        <v>0</v>
      </c>
      <c r="M119" s="102">
        <v>0</v>
      </c>
      <c r="N119" s="102">
        <v>0</v>
      </c>
      <c r="O119" s="102">
        <v>0</v>
      </c>
      <c r="P119" s="107">
        <v>0</v>
      </c>
      <c r="Q119" s="107">
        <v>0</v>
      </c>
    </row>
    <row r="120" spans="1:17" s="10" customFormat="1" ht="31.5" customHeight="1">
      <c r="A120" s="109" t="s">
        <v>135</v>
      </c>
      <c r="B120" s="109"/>
      <c r="C120" s="110" t="s">
        <v>136</v>
      </c>
      <c r="D120" s="111"/>
      <c r="E120" s="111"/>
      <c r="F120" s="111"/>
      <c r="G120" s="99">
        <f>H120+I120+J120+K120</f>
        <v>0</v>
      </c>
      <c r="H120" s="112"/>
      <c r="I120" s="112"/>
      <c r="J120" s="112"/>
      <c r="K120" s="81">
        <f>SUM(L120:O120)</f>
        <v>0</v>
      </c>
      <c r="L120" s="112"/>
      <c r="M120" s="112"/>
      <c r="N120" s="112"/>
      <c r="O120" s="112"/>
      <c r="P120" s="103"/>
      <c r="Q120" s="103"/>
    </row>
    <row r="121" spans="1:17" s="10" customFormat="1" ht="15.75" customHeight="1">
      <c r="A121" s="104" t="s">
        <v>137</v>
      </c>
      <c r="B121" s="104"/>
      <c r="C121" s="78" t="s">
        <v>138</v>
      </c>
      <c r="D121" s="105"/>
      <c r="E121" s="105"/>
      <c r="F121" s="105"/>
      <c r="G121" s="99">
        <f>H121+I121+J121+K121</f>
        <v>0</v>
      </c>
      <c r="H121" s="86"/>
      <c r="I121" s="86"/>
      <c r="J121" s="86"/>
      <c r="K121" s="81">
        <f>SUM(L121:O121)</f>
        <v>0</v>
      </c>
      <c r="L121" s="86"/>
      <c r="M121" s="86"/>
      <c r="N121" s="86"/>
      <c r="O121" s="86"/>
      <c r="P121" s="103"/>
      <c r="Q121" s="103"/>
    </row>
    <row r="122" spans="1:17" s="108" customFormat="1" ht="31.5" customHeight="1">
      <c r="A122" s="97" t="s">
        <v>139</v>
      </c>
      <c r="B122" s="97"/>
      <c r="C122" s="73" t="s">
        <v>140</v>
      </c>
      <c r="D122" s="72" t="s">
        <v>132</v>
      </c>
      <c r="E122" s="72"/>
      <c r="F122" s="72"/>
      <c r="G122" s="99">
        <f>H122+I122+J122+K122</f>
        <v>0</v>
      </c>
      <c r="H122" s="102">
        <v>0</v>
      </c>
      <c r="I122" s="102">
        <v>0</v>
      </c>
      <c r="J122" s="102">
        <v>0</v>
      </c>
      <c r="K122" s="101">
        <v>0</v>
      </c>
      <c r="L122" s="102">
        <v>0</v>
      </c>
      <c r="M122" s="102">
        <v>0</v>
      </c>
      <c r="N122" s="102">
        <v>0</v>
      </c>
      <c r="O122" s="102">
        <v>0</v>
      </c>
      <c r="P122" s="107">
        <v>0</v>
      </c>
      <c r="Q122" s="107">
        <v>0</v>
      </c>
    </row>
    <row r="123" spans="1:17" s="10" customFormat="1" ht="31.5" customHeight="1">
      <c r="A123" s="104" t="s">
        <v>141</v>
      </c>
      <c r="B123" s="104"/>
      <c r="C123" s="78" t="s">
        <v>142</v>
      </c>
      <c r="D123" s="105"/>
      <c r="E123" s="105"/>
      <c r="F123" s="105"/>
      <c r="G123" s="99">
        <f>H123+I123+J123+K123</f>
        <v>0</v>
      </c>
      <c r="H123" s="86"/>
      <c r="I123" s="86"/>
      <c r="J123" s="86"/>
      <c r="K123" s="81">
        <f>SUM(L123:O123)</f>
        <v>0</v>
      </c>
      <c r="L123" s="86"/>
      <c r="M123" s="86"/>
      <c r="N123" s="86"/>
      <c r="O123" s="86"/>
      <c r="P123" s="103"/>
      <c r="Q123" s="103"/>
    </row>
    <row r="124" spans="1:17" s="10" customFormat="1" ht="15.75" customHeight="1">
      <c r="A124" s="104" t="s">
        <v>143</v>
      </c>
      <c r="B124" s="104"/>
      <c r="C124" s="78" t="s">
        <v>144</v>
      </c>
      <c r="D124" s="105"/>
      <c r="E124" s="105"/>
      <c r="F124" s="105"/>
      <c r="G124" s="99">
        <f>H124+I124+J124+K124</f>
        <v>0</v>
      </c>
      <c r="H124" s="86"/>
      <c r="I124" s="86"/>
      <c r="J124" s="86"/>
      <c r="K124" s="81">
        <f>SUM(L124:O124)</f>
        <v>0</v>
      </c>
      <c r="L124" s="86"/>
      <c r="M124" s="86"/>
      <c r="N124" s="86"/>
      <c r="O124" s="86"/>
      <c r="P124" s="103"/>
      <c r="Q124" s="103"/>
    </row>
    <row r="125" spans="1:17" s="108" customFormat="1" ht="31.5" customHeight="1">
      <c r="A125" s="97" t="s">
        <v>145</v>
      </c>
      <c r="B125" s="97"/>
      <c r="C125" s="73" t="s">
        <v>146</v>
      </c>
      <c r="D125" s="72" t="s">
        <v>132</v>
      </c>
      <c r="E125" s="72"/>
      <c r="F125" s="72"/>
      <c r="G125" s="99">
        <f>H125+I125+J125+K125</f>
        <v>0</v>
      </c>
      <c r="H125" s="102"/>
      <c r="I125" s="102"/>
      <c r="J125" s="102"/>
      <c r="K125" s="101">
        <f>SUM(L125:O125)</f>
        <v>0</v>
      </c>
      <c r="L125" s="102"/>
      <c r="M125" s="102"/>
      <c r="N125" s="102"/>
      <c r="O125" s="102"/>
      <c r="P125" s="107"/>
      <c r="Q125" s="107"/>
    </row>
    <row r="126" spans="1:17" s="108" customFormat="1" ht="31.5" customHeight="1">
      <c r="A126" s="97" t="s">
        <v>147</v>
      </c>
      <c r="B126" s="97"/>
      <c r="C126" s="73" t="s">
        <v>148</v>
      </c>
      <c r="D126" s="72" t="s">
        <v>132</v>
      </c>
      <c r="E126" s="72"/>
      <c r="F126" s="72"/>
      <c r="G126" s="99"/>
      <c r="H126" s="102"/>
      <c r="I126" s="102"/>
      <c r="J126" s="102"/>
      <c r="K126" s="101"/>
      <c r="L126" s="102"/>
      <c r="M126" s="102"/>
      <c r="N126" s="102"/>
      <c r="O126" s="102"/>
      <c r="P126" s="107"/>
      <c r="Q126" s="107"/>
    </row>
    <row r="127" spans="1:12" s="114" customFormat="1" ht="31.5" customHeight="1">
      <c r="A127" s="89"/>
      <c r="B127" s="89"/>
      <c r="C127" s="113"/>
      <c r="D127" s="91"/>
      <c r="E127" s="91"/>
      <c r="F127" s="91"/>
      <c r="G127" s="91"/>
      <c r="H127" s="113"/>
      <c r="I127" s="113"/>
      <c r="J127" s="92"/>
      <c r="K127" s="92"/>
      <c r="L127" s="92"/>
    </row>
    <row r="128" spans="1:12" s="114" customFormat="1" ht="3.75" customHeight="1">
      <c r="A128" s="89"/>
      <c r="B128" s="89"/>
      <c r="C128" s="113"/>
      <c r="D128" s="91"/>
      <c r="E128" s="91"/>
      <c r="F128" s="91"/>
      <c r="G128" s="91"/>
      <c r="H128" s="113"/>
      <c r="I128" s="113"/>
      <c r="J128" s="92"/>
      <c r="K128" s="92"/>
      <c r="L128" s="92"/>
    </row>
    <row r="129" spans="1:15" s="10" customFormat="1" ht="27.75" customHeight="1">
      <c r="A129" s="63" t="s">
        <v>149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</row>
    <row r="130" spans="1:12" s="10" customFormat="1" ht="33" customHeight="1">
      <c r="A130" s="6"/>
      <c r="B130" s="6"/>
      <c r="C130" s="115"/>
      <c r="D130" s="116"/>
      <c r="E130" s="116"/>
      <c r="F130" s="116"/>
      <c r="G130" s="117"/>
      <c r="H130" s="115"/>
      <c r="I130" s="115"/>
      <c r="J130" s="118"/>
      <c r="K130" s="118"/>
      <c r="L130" s="118"/>
    </row>
    <row r="131" spans="1:17" s="10" customFormat="1" ht="31.5" customHeight="1">
      <c r="A131" s="94" t="s">
        <v>50</v>
      </c>
      <c r="B131" s="94"/>
      <c r="C131" s="69" t="s">
        <v>88</v>
      </c>
      <c r="D131" s="69" t="s">
        <v>150</v>
      </c>
      <c r="E131" s="69"/>
      <c r="F131" s="69"/>
      <c r="G131" s="68" t="s">
        <v>151</v>
      </c>
      <c r="H131" s="68"/>
      <c r="I131" s="68"/>
      <c r="J131" s="68"/>
      <c r="K131" s="68"/>
      <c r="L131" s="68"/>
      <c r="M131" s="69" t="s">
        <v>114</v>
      </c>
      <c r="N131" s="69"/>
      <c r="O131" s="68" t="s">
        <v>115</v>
      </c>
      <c r="P131" s="68"/>
      <c r="Q131" s="119"/>
    </row>
    <row r="132" spans="1:17" s="10" customFormat="1" ht="31.5" customHeight="1">
      <c r="A132" s="94"/>
      <c r="B132" s="94"/>
      <c r="C132" s="69"/>
      <c r="D132" s="69"/>
      <c r="E132" s="69"/>
      <c r="F132" s="69"/>
      <c r="G132" s="68" t="s">
        <v>152</v>
      </c>
      <c r="H132" s="68"/>
      <c r="I132" s="68" t="s">
        <v>153</v>
      </c>
      <c r="J132" s="68"/>
      <c r="K132" s="68"/>
      <c r="L132" s="68"/>
      <c r="M132" s="69"/>
      <c r="N132" s="69"/>
      <c r="O132" s="68"/>
      <c r="P132" s="68"/>
      <c r="Q132" s="119"/>
    </row>
    <row r="133" spans="1:17" s="10" customFormat="1" ht="31.5" customHeight="1">
      <c r="A133" s="94"/>
      <c r="B133" s="94"/>
      <c r="C133" s="69"/>
      <c r="D133" s="69"/>
      <c r="E133" s="69"/>
      <c r="F133" s="69"/>
      <c r="G133" s="68"/>
      <c r="H133" s="68"/>
      <c r="I133" s="68" t="s">
        <v>154</v>
      </c>
      <c r="J133" s="68"/>
      <c r="K133" s="68" t="s">
        <v>155</v>
      </c>
      <c r="L133" s="68"/>
      <c r="M133" s="69"/>
      <c r="N133" s="69"/>
      <c r="O133" s="68"/>
      <c r="P133" s="68"/>
      <c r="Q133" s="119"/>
    </row>
    <row r="134" spans="1:17" s="10" customFormat="1" ht="86.25" customHeight="1">
      <c r="A134" s="94"/>
      <c r="B134" s="94"/>
      <c r="C134" s="69"/>
      <c r="D134" s="69"/>
      <c r="E134" s="69"/>
      <c r="F134" s="69"/>
      <c r="G134" s="68"/>
      <c r="H134" s="68"/>
      <c r="I134" s="68"/>
      <c r="J134" s="68"/>
      <c r="K134" s="68"/>
      <c r="L134" s="68"/>
      <c r="M134" s="69"/>
      <c r="N134" s="69"/>
      <c r="O134" s="68"/>
      <c r="P134" s="68"/>
      <c r="Q134" s="119"/>
    </row>
    <row r="135" spans="1:17" s="10" customFormat="1" ht="31.5" customHeight="1">
      <c r="A135" s="94"/>
      <c r="B135" s="94"/>
      <c r="C135" s="69"/>
      <c r="D135" s="69"/>
      <c r="E135" s="69"/>
      <c r="F135" s="69"/>
      <c r="G135" s="69" t="s">
        <v>156</v>
      </c>
      <c r="H135" s="69"/>
      <c r="I135" s="69" t="s">
        <v>157</v>
      </c>
      <c r="J135" s="69"/>
      <c r="K135" s="69" t="s">
        <v>157</v>
      </c>
      <c r="L135" s="69"/>
      <c r="M135" s="69"/>
      <c r="N135" s="69"/>
      <c r="O135" s="68"/>
      <c r="P135" s="68"/>
      <c r="Q135" s="119"/>
    </row>
    <row r="136" spans="1:16" s="10" customFormat="1" ht="15.75" customHeight="1">
      <c r="A136" s="71">
        <v>1</v>
      </c>
      <c r="B136" s="71"/>
      <c r="C136" s="69">
        <v>2</v>
      </c>
      <c r="D136" s="69">
        <v>3</v>
      </c>
      <c r="E136" s="69"/>
      <c r="F136" s="69"/>
      <c r="G136" s="69">
        <v>4</v>
      </c>
      <c r="H136" s="69"/>
      <c r="I136" s="69">
        <v>5</v>
      </c>
      <c r="J136" s="69"/>
      <c r="K136" s="68">
        <v>6</v>
      </c>
      <c r="L136" s="68"/>
      <c r="M136" s="31">
        <v>7</v>
      </c>
      <c r="N136" s="31"/>
      <c r="O136" s="31">
        <v>8</v>
      </c>
      <c r="P136" s="31"/>
    </row>
    <row r="137" spans="1:16" s="10" customFormat="1" ht="31.5" customHeight="1">
      <c r="A137" s="104" t="s">
        <v>158</v>
      </c>
      <c r="B137" s="104"/>
      <c r="C137" s="78" t="s">
        <v>159</v>
      </c>
      <c r="D137" s="105" t="s">
        <v>132</v>
      </c>
      <c r="E137" s="105"/>
      <c r="F137" s="105"/>
      <c r="G137" s="120">
        <f>G138+G139</f>
        <v>8156042.35</v>
      </c>
      <c r="H137" s="120"/>
      <c r="I137" s="120">
        <f>I138+I139</f>
        <v>8156042.35</v>
      </c>
      <c r="J137" s="120"/>
      <c r="K137" s="120">
        <f>K138+K139</f>
        <v>0</v>
      </c>
      <c r="L137" s="120"/>
      <c r="M137" s="120">
        <f>M138+M139</f>
        <v>8156042.35</v>
      </c>
      <c r="N137" s="120"/>
      <c r="O137" s="120">
        <f>O138+O139</f>
        <v>8156042.35</v>
      </c>
      <c r="P137" s="120"/>
    </row>
    <row r="138" spans="1:16" s="10" customFormat="1" ht="48.75" customHeight="1">
      <c r="A138" s="104" t="s">
        <v>160</v>
      </c>
      <c r="B138" s="104"/>
      <c r="C138" s="78" t="s">
        <v>161</v>
      </c>
      <c r="D138" s="105" t="s">
        <v>132</v>
      </c>
      <c r="E138" s="105"/>
      <c r="F138" s="105"/>
      <c r="G138" s="85">
        <f>I138+K138</f>
        <v>361200</v>
      </c>
      <c r="H138" s="85"/>
      <c r="I138" s="85">
        <f>SUM('приложение 1'!L74+'приложение 1'!L86)</f>
        <v>361200</v>
      </c>
      <c r="J138" s="85"/>
      <c r="K138" s="85"/>
      <c r="L138" s="85"/>
      <c r="M138" s="85"/>
      <c r="N138" s="85"/>
      <c r="O138" s="85"/>
      <c r="P138" s="85"/>
    </row>
    <row r="139" spans="1:16" s="10" customFormat="1" ht="31.5" customHeight="1">
      <c r="A139" s="104" t="s">
        <v>162</v>
      </c>
      <c r="B139" s="104"/>
      <c r="C139" s="78" t="s">
        <v>163</v>
      </c>
      <c r="D139" s="105"/>
      <c r="E139" s="105"/>
      <c r="F139" s="105"/>
      <c r="G139" s="85">
        <f>I139+K139</f>
        <v>7794842.35</v>
      </c>
      <c r="H139" s="85"/>
      <c r="I139" s="85">
        <f>'приложение 1'!L70+'приложение 1'!L72+'приложение 1'!L79+'приложение 1'!L85+'приложение 1'!L87+'приложение 1'!L88+'приложение 1'!L91+'приложение 1'!L98+'приложение 1'!L121</f>
        <v>7794842.35</v>
      </c>
      <c r="J139" s="85"/>
      <c r="K139" s="85"/>
      <c r="L139" s="85"/>
      <c r="M139" s="85">
        <f>'приложение 1'!P70+'приложение 1'!P72+'приложение 1'!P74+'приложение 1'!P79+'приложение 1'!P84+'приложение 1'!P88+'приложение 1'!P91+'приложение 1'!P98+'приложение 1'!P121</f>
        <v>8156042.35</v>
      </c>
      <c r="N139" s="85"/>
      <c r="O139" s="85">
        <f>'приложение 1'!Q70+'приложение 1'!Q72+'приложение 1'!Q74+'приложение 1'!Q79+'приложение 1'!Q84+'приложение 1'!Q88+'приложение 1'!Q91+'приложение 1'!Q98+'приложение 1'!Q121</f>
        <v>8156042.35</v>
      </c>
      <c r="P139" s="85"/>
    </row>
    <row r="140" spans="1:12" s="10" customFormat="1" ht="31.5" customHeight="1">
      <c r="A140" s="121"/>
      <c r="B140" s="121"/>
      <c r="C140" s="115"/>
      <c r="D140" s="117"/>
      <c r="E140" s="117"/>
      <c r="F140" s="117"/>
      <c r="G140" s="117"/>
      <c r="H140" s="117"/>
      <c r="I140" s="117"/>
      <c r="J140" s="117"/>
      <c r="K140" s="122"/>
      <c r="L140" s="122"/>
    </row>
    <row r="141" spans="1:15" s="10" customFormat="1" ht="24" customHeight="1">
      <c r="A141" s="123" t="s">
        <v>164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1:15" s="10" customFormat="1" ht="15" customHeigh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1:12" s="126" customFormat="1" ht="31.5" customHeight="1">
      <c r="A143" s="71" t="s">
        <v>165</v>
      </c>
      <c r="B143" s="71"/>
      <c r="C143" s="71"/>
      <c r="D143" s="71"/>
      <c r="E143" s="71"/>
      <c r="F143" s="71"/>
      <c r="G143" s="71"/>
      <c r="H143" s="71"/>
      <c r="I143" s="71"/>
      <c r="J143" s="124" t="s">
        <v>88</v>
      </c>
      <c r="K143" s="125" t="s">
        <v>166</v>
      </c>
      <c r="L143" s="125"/>
    </row>
    <row r="144" spans="1:12" s="10" customFormat="1" ht="15.75" customHeight="1">
      <c r="A144" s="127">
        <v>1</v>
      </c>
      <c r="B144" s="127"/>
      <c r="C144" s="127"/>
      <c r="D144" s="127"/>
      <c r="E144" s="127"/>
      <c r="F144" s="127"/>
      <c r="G144" s="127"/>
      <c r="H144" s="127"/>
      <c r="I144" s="127"/>
      <c r="J144" s="105" t="s">
        <v>167</v>
      </c>
      <c r="K144" s="27">
        <v>3</v>
      </c>
      <c r="L144" s="27"/>
    </row>
    <row r="145" spans="1:12" s="10" customFormat="1" ht="15.75" customHeight="1">
      <c r="A145" s="104" t="s">
        <v>145</v>
      </c>
      <c r="B145" s="104"/>
      <c r="C145" s="104"/>
      <c r="D145" s="104"/>
      <c r="E145" s="104"/>
      <c r="F145" s="104"/>
      <c r="G145" s="104"/>
      <c r="H145" s="104"/>
      <c r="I145" s="104"/>
      <c r="J145" s="105" t="s">
        <v>168</v>
      </c>
      <c r="K145" s="85"/>
      <c r="L145" s="85"/>
    </row>
    <row r="146" spans="1:12" s="10" customFormat="1" ht="15.75" customHeight="1">
      <c r="A146" s="104" t="s">
        <v>169</v>
      </c>
      <c r="B146" s="104"/>
      <c r="C146" s="104"/>
      <c r="D146" s="104"/>
      <c r="E146" s="104"/>
      <c r="F146" s="104"/>
      <c r="G146" s="104"/>
      <c r="H146" s="104"/>
      <c r="I146" s="104"/>
      <c r="J146" s="105" t="s">
        <v>170</v>
      </c>
      <c r="K146" s="85"/>
      <c r="L146" s="85"/>
    </row>
    <row r="147" spans="1:12" s="10" customFormat="1" ht="15.75" customHeight="1">
      <c r="A147" s="104" t="s">
        <v>171</v>
      </c>
      <c r="B147" s="104"/>
      <c r="C147" s="104"/>
      <c r="D147" s="104"/>
      <c r="E147" s="104"/>
      <c r="F147" s="104"/>
      <c r="G147" s="104"/>
      <c r="H147" s="104"/>
      <c r="I147" s="104"/>
      <c r="J147" s="105" t="s">
        <v>172</v>
      </c>
      <c r="K147" s="85"/>
      <c r="L147" s="85"/>
    </row>
    <row r="148" spans="1:12" s="10" customFormat="1" ht="15.75" customHeight="1">
      <c r="A148" s="104" t="s">
        <v>173</v>
      </c>
      <c r="B148" s="104"/>
      <c r="C148" s="104"/>
      <c r="D148" s="104"/>
      <c r="E148" s="104"/>
      <c r="F148" s="104"/>
      <c r="G148" s="104"/>
      <c r="H148" s="104"/>
      <c r="I148" s="104"/>
      <c r="J148" s="105" t="s">
        <v>174</v>
      </c>
      <c r="K148" s="85"/>
      <c r="L148" s="85"/>
    </row>
    <row r="149" spans="1:12" s="10" customFormat="1" ht="15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5" t="s">
        <v>175</v>
      </c>
      <c r="K149" s="85"/>
      <c r="L149" s="85"/>
    </row>
    <row r="150" spans="1:12" s="10" customFormat="1" ht="15.75" customHeight="1">
      <c r="A150" s="104" t="s">
        <v>176</v>
      </c>
      <c r="B150" s="104"/>
      <c r="C150" s="104"/>
      <c r="D150" s="104"/>
      <c r="E150" s="104"/>
      <c r="F150" s="104"/>
      <c r="G150" s="104"/>
      <c r="H150" s="104"/>
      <c r="I150" s="104"/>
      <c r="J150" s="105" t="s">
        <v>177</v>
      </c>
      <c r="K150" s="85"/>
      <c r="L150" s="85"/>
    </row>
    <row r="151" spans="1:12" s="10" customFormat="1" ht="15.75" customHeight="1">
      <c r="A151" s="104" t="s">
        <v>173</v>
      </c>
      <c r="B151" s="104"/>
      <c r="C151" s="104"/>
      <c r="D151" s="104"/>
      <c r="E151" s="104"/>
      <c r="F151" s="104"/>
      <c r="G151" s="104"/>
      <c r="H151" s="104"/>
      <c r="I151" s="104"/>
      <c r="J151" s="105" t="s">
        <v>178</v>
      </c>
      <c r="K151" s="85"/>
      <c r="L151" s="85"/>
    </row>
    <row r="152" spans="1:12" s="10" customFormat="1" ht="15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5" t="s">
        <v>179</v>
      </c>
      <c r="K152" s="85"/>
      <c r="L152" s="85"/>
    </row>
    <row r="153" spans="1:12" s="10" customFormat="1" ht="31.5" customHeight="1">
      <c r="A153" s="121"/>
      <c r="B153" s="121"/>
      <c r="C153" s="115"/>
      <c r="D153" s="117"/>
      <c r="E153" s="117"/>
      <c r="F153" s="117"/>
      <c r="G153" s="117"/>
      <c r="H153" s="117"/>
      <c r="I153" s="117"/>
      <c r="J153" s="117"/>
      <c r="K153" s="122"/>
      <c r="L153" s="122"/>
    </row>
    <row r="154" spans="1:12" s="10" customFormat="1" ht="31.5" customHeight="1">
      <c r="A154" s="121"/>
      <c r="B154" s="121"/>
      <c r="C154" s="115"/>
      <c r="D154" s="117"/>
      <c r="E154" s="117"/>
      <c r="F154" s="117"/>
      <c r="G154" s="117"/>
      <c r="H154" s="117"/>
      <c r="I154" s="117"/>
      <c r="J154" s="117"/>
      <c r="K154" s="122"/>
      <c r="L154" s="122"/>
    </row>
    <row r="155" spans="1:12" s="10" customFormat="1" ht="31.5" customHeight="1">
      <c r="A155" s="121"/>
      <c r="B155" s="121"/>
      <c r="C155" s="115"/>
      <c r="D155" s="117"/>
      <c r="E155" s="117"/>
      <c r="F155" s="117"/>
      <c r="G155" s="117"/>
      <c r="H155" s="117"/>
      <c r="I155" s="117"/>
      <c r="J155" s="117"/>
      <c r="K155" s="122"/>
      <c r="L155" s="122"/>
    </row>
    <row r="156" spans="1:15" s="10" customFormat="1" ht="17.25" customHeight="1">
      <c r="A156" s="123" t="s">
        <v>180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1:12" s="10" customFormat="1" ht="15.75" customHeight="1">
      <c r="A157" s="121"/>
      <c r="B157" s="121"/>
      <c r="C157" s="115"/>
      <c r="D157" s="117"/>
      <c r="E157" s="117"/>
      <c r="F157" s="117"/>
      <c r="G157" s="117"/>
      <c r="H157" s="117"/>
      <c r="I157" s="117"/>
      <c r="J157" s="117"/>
      <c r="K157" s="122"/>
      <c r="L157" s="122"/>
    </row>
    <row r="158" spans="1:12" s="126" customFormat="1" ht="32.25" customHeight="1">
      <c r="A158" s="71" t="s">
        <v>165</v>
      </c>
      <c r="B158" s="71"/>
      <c r="C158" s="71"/>
      <c r="D158" s="71"/>
      <c r="E158" s="71"/>
      <c r="F158" s="71"/>
      <c r="G158" s="71"/>
      <c r="H158" s="71"/>
      <c r="I158" s="71"/>
      <c r="J158" s="124" t="s">
        <v>88</v>
      </c>
      <c r="K158" s="125" t="s">
        <v>166</v>
      </c>
      <c r="L158" s="125"/>
    </row>
    <row r="159" spans="1:12" s="10" customFormat="1" ht="15.75" customHeight="1">
      <c r="A159" s="127">
        <v>1</v>
      </c>
      <c r="B159" s="127"/>
      <c r="C159" s="127"/>
      <c r="D159" s="127"/>
      <c r="E159" s="127"/>
      <c r="F159" s="127"/>
      <c r="G159" s="127"/>
      <c r="H159" s="127"/>
      <c r="I159" s="127"/>
      <c r="J159" s="105" t="s">
        <v>167</v>
      </c>
      <c r="K159" s="27">
        <v>3</v>
      </c>
      <c r="L159" s="27"/>
    </row>
    <row r="160" spans="1:12" s="10" customFormat="1" ht="15.75" customHeight="1">
      <c r="A160" s="104" t="s">
        <v>181</v>
      </c>
      <c r="B160" s="104"/>
      <c r="C160" s="104"/>
      <c r="D160" s="104"/>
      <c r="E160" s="104"/>
      <c r="F160" s="104"/>
      <c r="G160" s="104"/>
      <c r="H160" s="104"/>
      <c r="I160" s="104"/>
      <c r="J160" s="105" t="s">
        <v>168</v>
      </c>
      <c r="K160" s="85"/>
      <c r="L160" s="85"/>
    </row>
    <row r="161" spans="1:12" s="10" customFormat="1" ht="15.75" customHeight="1">
      <c r="A161" s="104" t="s">
        <v>182</v>
      </c>
      <c r="B161" s="104"/>
      <c r="C161" s="104"/>
      <c r="D161" s="104"/>
      <c r="E161" s="104"/>
      <c r="F161" s="104"/>
      <c r="G161" s="104"/>
      <c r="H161" s="104"/>
      <c r="I161" s="104"/>
      <c r="J161" s="105" t="s">
        <v>170</v>
      </c>
      <c r="K161" s="85"/>
      <c r="L161" s="85"/>
    </row>
    <row r="162" spans="1:12" s="10" customFormat="1" ht="15.75" customHeight="1">
      <c r="A162" s="104" t="s">
        <v>171</v>
      </c>
      <c r="B162" s="104"/>
      <c r="C162" s="104"/>
      <c r="D162" s="104"/>
      <c r="E162" s="104"/>
      <c r="F162" s="104"/>
      <c r="G162" s="104"/>
      <c r="H162" s="104"/>
      <c r="I162" s="104"/>
      <c r="J162" s="105" t="s">
        <v>172</v>
      </c>
      <c r="K162" s="85"/>
      <c r="L162" s="85"/>
    </row>
    <row r="163" spans="1:12" s="10" customFormat="1" ht="15.75" customHeight="1">
      <c r="A163" s="104" t="s">
        <v>173</v>
      </c>
      <c r="B163" s="104"/>
      <c r="C163" s="104"/>
      <c r="D163" s="104"/>
      <c r="E163" s="104"/>
      <c r="F163" s="104"/>
      <c r="G163" s="104"/>
      <c r="H163" s="104"/>
      <c r="I163" s="104"/>
      <c r="J163" s="105" t="s">
        <v>174</v>
      </c>
      <c r="K163" s="85"/>
      <c r="L163" s="85"/>
    </row>
    <row r="164" spans="1:12" s="10" customFormat="1" ht="15.7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5" t="s">
        <v>175</v>
      </c>
      <c r="K164" s="85"/>
      <c r="L164" s="85"/>
    </row>
    <row r="165" spans="1:12" s="10" customFormat="1" ht="15.75" customHeight="1">
      <c r="A165" s="104" t="s">
        <v>176</v>
      </c>
      <c r="B165" s="104"/>
      <c r="C165" s="104"/>
      <c r="D165" s="104"/>
      <c r="E165" s="104"/>
      <c r="F165" s="104"/>
      <c r="G165" s="104"/>
      <c r="H165" s="104"/>
      <c r="I165" s="104"/>
      <c r="J165" s="105" t="s">
        <v>177</v>
      </c>
      <c r="K165" s="85"/>
      <c r="L165" s="85"/>
    </row>
    <row r="166" spans="1:12" s="10" customFormat="1" ht="15.75" customHeight="1">
      <c r="A166" s="104" t="s">
        <v>173</v>
      </c>
      <c r="B166" s="104"/>
      <c r="C166" s="104"/>
      <c r="D166" s="104"/>
      <c r="E166" s="104"/>
      <c r="F166" s="104"/>
      <c r="G166" s="104"/>
      <c r="H166" s="104"/>
      <c r="I166" s="104"/>
      <c r="J166" s="105" t="s">
        <v>178</v>
      </c>
      <c r="K166" s="85"/>
      <c r="L166" s="85"/>
    </row>
    <row r="167" spans="1:12" s="10" customFormat="1" ht="15.7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5" t="s">
        <v>179</v>
      </c>
      <c r="K167" s="85"/>
      <c r="L167" s="85"/>
    </row>
    <row r="168" spans="1:12" s="10" customFormat="1" ht="15.75" customHeight="1">
      <c r="A168" s="121"/>
      <c r="B168" s="121"/>
      <c r="C168" s="115"/>
      <c r="D168" s="117"/>
      <c r="E168" s="117"/>
      <c r="F168" s="117"/>
      <c r="G168" s="117"/>
      <c r="H168" s="117"/>
      <c r="I168" s="117"/>
      <c r="J168" s="117"/>
      <c r="K168" s="122"/>
      <c r="L168" s="122"/>
    </row>
    <row r="169" spans="1:12" s="10" customFormat="1" ht="31.5" customHeight="1">
      <c r="A169" s="121"/>
      <c r="B169" s="121"/>
      <c r="C169" s="115"/>
      <c r="D169" s="117"/>
      <c r="E169" s="117"/>
      <c r="F169" s="117"/>
      <c r="G169" s="117"/>
      <c r="H169" s="117"/>
      <c r="I169" s="117"/>
      <c r="J169" s="117"/>
      <c r="K169" s="122"/>
      <c r="L169" s="122"/>
    </row>
    <row r="170" spans="1:11" ht="15.75" customHeight="1">
      <c r="A170" s="4" t="s">
        <v>183</v>
      </c>
      <c r="B170" s="4"/>
      <c r="C170" s="4"/>
      <c r="D170" s="128"/>
      <c r="E170" s="128"/>
      <c r="F170" s="128"/>
      <c r="G170" s="128"/>
      <c r="H170" s="116"/>
      <c r="I170" s="18"/>
      <c r="J170" s="19" t="s">
        <v>184</v>
      </c>
      <c r="K170" s="19"/>
    </row>
    <row r="171" spans="1:11" ht="15.75" customHeight="1">
      <c r="A171" s="129"/>
      <c r="B171" s="130" t="s">
        <v>185</v>
      </c>
      <c r="C171" s="128"/>
      <c r="D171" s="128"/>
      <c r="E171" s="128"/>
      <c r="F171" s="128"/>
      <c r="G171" s="128"/>
      <c r="H171" s="131"/>
      <c r="I171" s="131"/>
      <c r="J171" s="132" t="s">
        <v>186</v>
      </c>
      <c r="K171" s="132"/>
    </row>
    <row r="172" spans="1:11" ht="15.75" customHeight="1">
      <c r="A172" s="4" t="s">
        <v>187</v>
      </c>
      <c r="B172" s="4"/>
      <c r="C172" s="4"/>
      <c r="D172" s="128"/>
      <c r="E172" s="128"/>
      <c r="F172" s="128"/>
      <c r="G172" s="128"/>
      <c r="H172" s="116"/>
      <c r="I172" s="18"/>
      <c r="J172" s="19" t="s">
        <v>188</v>
      </c>
      <c r="K172" s="19"/>
    </row>
    <row r="173" spans="1:11" ht="15.75" customHeight="1">
      <c r="A173" s="129"/>
      <c r="B173" s="129"/>
      <c r="C173" s="128"/>
      <c r="D173" s="128"/>
      <c r="E173" s="128"/>
      <c r="F173" s="128"/>
      <c r="G173" s="128"/>
      <c r="H173" s="131"/>
      <c r="I173" s="131"/>
      <c r="J173" s="132" t="s">
        <v>186</v>
      </c>
      <c r="K173" s="132"/>
    </row>
    <row r="174" spans="1:11" ht="15.75" customHeight="1">
      <c r="A174" s="4" t="s">
        <v>189</v>
      </c>
      <c r="B174" s="4"/>
      <c r="C174" s="4"/>
      <c r="D174" s="133" t="s">
        <v>187</v>
      </c>
      <c r="E174" s="133"/>
      <c r="F174" s="133"/>
      <c r="G174" s="133"/>
      <c r="H174" s="134"/>
      <c r="I174" s="19" t="s">
        <v>188</v>
      </c>
      <c r="J174" s="19"/>
      <c r="K174" s="135" t="s">
        <v>190</v>
      </c>
    </row>
    <row r="175" spans="1:11" ht="24" customHeight="1">
      <c r="A175" s="129"/>
      <c r="B175" s="129"/>
      <c r="C175" s="128"/>
      <c r="D175" s="136" t="s">
        <v>191</v>
      </c>
      <c r="E175" s="136"/>
      <c r="F175" s="136"/>
      <c r="G175" s="137" t="s">
        <v>192</v>
      </c>
      <c r="H175" s="137"/>
      <c r="I175" s="12" t="s">
        <v>186</v>
      </c>
      <c r="J175" s="12"/>
      <c r="K175" s="132" t="s">
        <v>193</v>
      </c>
    </row>
  </sheetData>
  <sheetProtection selectLockedCells="1" selectUnlockedCells="1"/>
  <mergeCells count="298">
    <mergeCell ref="H1:K1"/>
    <mergeCell ref="A3:F3"/>
    <mergeCell ref="L3:Q3"/>
    <mergeCell ref="A4:F4"/>
    <mergeCell ref="L4:Q4"/>
    <mergeCell ref="A5:E5"/>
    <mergeCell ref="L5:Q5"/>
    <mergeCell ref="A7:B7"/>
    <mergeCell ref="C7:E7"/>
    <mergeCell ref="M7:O7"/>
    <mergeCell ref="B9:P9"/>
    <mergeCell ref="B10:P10"/>
    <mergeCell ref="A12:G12"/>
    <mergeCell ref="H12:M12"/>
    <mergeCell ref="A14:G14"/>
    <mergeCell ref="H14:M14"/>
    <mergeCell ref="A15:B15"/>
    <mergeCell ref="C15:H15"/>
    <mergeCell ref="K15:M15"/>
    <mergeCell ref="A17:D17"/>
    <mergeCell ref="E17:J17"/>
    <mergeCell ref="A20:B20"/>
    <mergeCell ref="L21:M21"/>
    <mergeCell ref="N21:O21"/>
    <mergeCell ref="P22:Q22"/>
    <mergeCell ref="P23:Q23"/>
    <mergeCell ref="P24:Q24"/>
    <mergeCell ref="L25:M25"/>
    <mergeCell ref="N25:O25"/>
    <mergeCell ref="P25:Q25"/>
    <mergeCell ref="P26:Q26"/>
    <mergeCell ref="P27:Q27"/>
    <mergeCell ref="P28:Q28"/>
    <mergeCell ref="P29:Q29"/>
    <mergeCell ref="L30:M30"/>
    <mergeCell ref="N30:O30"/>
    <mergeCell ref="P30:Q30"/>
    <mergeCell ref="A34:K34"/>
    <mergeCell ref="A35:K35"/>
    <mergeCell ref="A36:K36"/>
    <mergeCell ref="A37:K37"/>
    <mergeCell ref="A38:J38"/>
    <mergeCell ref="A39:J39"/>
    <mergeCell ref="A40:K40"/>
    <mergeCell ref="A41:J41"/>
    <mergeCell ref="A42:J42"/>
    <mergeCell ref="A43:K43"/>
    <mergeCell ref="A44:J44"/>
    <mergeCell ref="A45:J45"/>
    <mergeCell ref="A46:J46"/>
    <mergeCell ref="A47:J47"/>
    <mergeCell ref="A48:J48"/>
    <mergeCell ref="A49:J49"/>
    <mergeCell ref="A50:J50"/>
    <mergeCell ref="A51:J51"/>
    <mergeCell ref="A52:K52"/>
    <mergeCell ref="A53:J53"/>
    <mergeCell ref="A54:J54"/>
    <mergeCell ref="A55:J55"/>
    <mergeCell ref="A56:K56"/>
    <mergeCell ref="A57:J57"/>
    <mergeCell ref="A58:J58"/>
    <mergeCell ref="A59:J59"/>
    <mergeCell ref="A60:K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K87:N87"/>
    <mergeCell ref="A88:D88"/>
    <mergeCell ref="E88:F88"/>
    <mergeCell ref="A89:D89"/>
    <mergeCell ref="E89:F89"/>
    <mergeCell ref="A91:O91"/>
    <mergeCell ref="A93:B97"/>
    <mergeCell ref="C93:C97"/>
    <mergeCell ref="D93:F97"/>
    <mergeCell ref="G93:Q93"/>
    <mergeCell ref="G94:G97"/>
    <mergeCell ref="H94:O94"/>
    <mergeCell ref="P94:P97"/>
    <mergeCell ref="Q94:Q97"/>
    <mergeCell ref="H95:H97"/>
    <mergeCell ref="I95:I97"/>
    <mergeCell ref="J95:J97"/>
    <mergeCell ref="K95:O95"/>
    <mergeCell ref="K96:K97"/>
    <mergeCell ref="L96:O96"/>
    <mergeCell ref="A98:B98"/>
    <mergeCell ref="D98:F98"/>
    <mergeCell ref="A99:B99"/>
    <mergeCell ref="D99:F99"/>
    <mergeCell ref="A100:B100"/>
    <mergeCell ref="D100:F100"/>
    <mergeCell ref="A101:B101"/>
    <mergeCell ref="D101:F101"/>
    <mergeCell ref="A102:B102"/>
    <mergeCell ref="D102:F102"/>
    <mergeCell ref="A103:B103"/>
    <mergeCell ref="D103:F103"/>
    <mergeCell ref="A104:B104"/>
    <mergeCell ref="D104:F104"/>
    <mergeCell ref="A106:B110"/>
    <mergeCell ref="C106:C110"/>
    <mergeCell ref="D106:F110"/>
    <mergeCell ref="G106:Q106"/>
    <mergeCell ref="G107:G110"/>
    <mergeCell ref="H107:O107"/>
    <mergeCell ref="P107:P110"/>
    <mergeCell ref="Q107:Q110"/>
    <mergeCell ref="H108:H110"/>
    <mergeCell ref="I108:I110"/>
    <mergeCell ref="J108:J110"/>
    <mergeCell ref="K108:O108"/>
    <mergeCell ref="K109:K110"/>
    <mergeCell ref="L109:O109"/>
    <mergeCell ref="A111:B111"/>
    <mergeCell ref="D111:F111"/>
    <mergeCell ref="A112:B112"/>
    <mergeCell ref="D112:F112"/>
    <mergeCell ref="A113:B113"/>
    <mergeCell ref="D113:F113"/>
    <mergeCell ref="A114:B114"/>
    <mergeCell ref="D114:F114"/>
    <mergeCell ref="A115:B115"/>
    <mergeCell ref="D115:F115"/>
    <mergeCell ref="A116:B116"/>
    <mergeCell ref="D116:F116"/>
    <mergeCell ref="A117:B117"/>
    <mergeCell ref="D117:F117"/>
    <mergeCell ref="A118:B118"/>
    <mergeCell ref="D118:F118"/>
    <mergeCell ref="A119:B119"/>
    <mergeCell ref="D119:F119"/>
    <mergeCell ref="A120:B120"/>
    <mergeCell ref="D120:F120"/>
    <mergeCell ref="A121:B121"/>
    <mergeCell ref="D121:F121"/>
    <mergeCell ref="A122:B122"/>
    <mergeCell ref="D122:F122"/>
    <mergeCell ref="A123:B123"/>
    <mergeCell ref="D123:F123"/>
    <mergeCell ref="A124:B124"/>
    <mergeCell ref="D124:F124"/>
    <mergeCell ref="A125:B125"/>
    <mergeCell ref="D125:F125"/>
    <mergeCell ref="A126:B126"/>
    <mergeCell ref="D126:F126"/>
    <mergeCell ref="A129:O129"/>
    <mergeCell ref="A130:B130"/>
    <mergeCell ref="D130:F130"/>
    <mergeCell ref="A131:B135"/>
    <mergeCell ref="C131:C135"/>
    <mergeCell ref="D131:F135"/>
    <mergeCell ref="G131:L131"/>
    <mergeCell ref="M131:N135"/>
    <mergeCell ref="O131:P135"/>
    <mergeCell ref="G132:H134"/>
    <mergeCell ref="I132:L132"/>
    <mergeCell ref="I133:J134"/>
    <mergeCell ref="K133:L134"/>
    <mergeCell ref="G135:H135"/>
    <mergeCell ref="I135:J135"/>
    <mergeCell ref="K135:L135"/>
    <mergeCell ref="A136:B136"/>
    <mergeCell ref="D136:F136"/>
    <mergeCell ref="G136:H136"/>
    <mergeCell ref="I136:J136"/>
    <mergeCell ref="K136:L136"/>
    <mergeCell ref="M136:N136"/>
    <mergeCell ref="O136:P136"/>
    <mergeCell ref="A137:B137"/>
    <mergeCell ref="D137:F137"/>
    <mergeCell ref="G137:H137"/>
    <mergeCell ref="I137:J137"/>
    <mergeCell ref="K137:L137"/>
    <mergeCell ref="M137:N137"/>
    <mergeCell ref="O137:P137"/>
    <mergeCell ref="A138:B138"/>
    <mergeCell ref="D138:F138"/>
    <mergeCell ref="G138:H138"/>
    <mergeCell ref="I138:J138"/>
    <mergeCell ref="K138:L138"/>
    <mergeCell ref="M138:N138"/>
    <mergeCell ref="O138:P138"/>
    <mergeCell ref="A139:B139"/>
    <mergeCell ref="D139:F139"/>
    <mergeCell ref="G139:H139"/>
    <mergeCell ref="I139:J139"/>
    <mergeCell ref="K139:L139"/>
    <mergeCell ref="M139:N139"/>
    <mergeCell ref="O139:P139"/>
    <mergeCell ref="A141:O141"/>
    <mergeCell ref="A143:I143"/>
    <mergeCell ref="K143:L143"/>
    <mergeCell ref="A144:I144"/>
    <mergeCell ref="K144:L144"/>
    <mergeCell ref="A145:I145"/>
    <mergeCell ref="K145:L145"/>
    <mergeCell ref="A146:I146"/>
    <mergeCell ref="K146:L146"/>
    <mergeCell ref="A147:I147"/>
    <mergeCell ref="K147:L147"/>
    <mergeCell ref="A148:I148"/>
    <mergeCell ref="K148:L148"/>
    <mergeCell ref="A149:I149"/>
    <mergeCell ref="K149:L149"/>
    <mergeCell ref="A150:I150"/>
    <mergeCell ref="K150:L150"/>
    <mergeCell ref="A151:I151"/>
    <mergeCell ref="K151:L151"/>
    <mergeCell ref="A152:I152"/>
    <mergeCell ref="K152:L152"/>
    <mergeCell ref="A156:O156"/>
    <mergeCell ref="A158:I158"/>
    <mergeCell ref="K158:L158"/>
    <mergeCell ref="A159:I159"/>
    <mergeCell ref="K159:L159"/>
    <mergeCell ref="A160:I160"/>
    <mergeCell ref="K160:L160"/>
    <mergeCell ref="A161:I161"/>
    <mergeCell ref="K161:L161"/>
    <mergeCell ref="A162:I162"/>
    <mergeCell ref="K162:L162"/>
    <mergeCell ref="A163:I163"/>
    <mergeCell ref="K163:L163"/>
    <mergeCell ref="A164:I164"/>
    <mergeCell ref="K164:L164"/>
    <mergeCell ref="A165:I165"/>
    <mergeCell ref="K165:L165"/>
    <mergeCell ref="A166:I166"/>
    <mergeCell ref="K166:L166"/>
    <mergeCell ref="A167:I167"/>
    <mergeCell ref="K167:L167"/>
    <mergeCell ref="A170:C170"/>
    <mergeCell ref="J170:K170"/>
    <mergeCell ref="H171:I171"/>
    <mergeCell ref="J171:K171"/>
    <mergeCell ref="A172:C172"/>
    <mergeCell ref="J172:K172"/>
    <mergeCell ref="H173:I173"/>
    <mergeCell ref="J173:K173"/>
    <mergeCell ref="A174:C174"/>
    <mergeCell ref="D174:G174"/>
    <mergeCell ref="I174:J174"/>
    <mergeCell ref="D175:F175"/>
    <mergeCell ref="G175:H175"/>
    <mergeCell ref="I175:J175"/>
  </mergeCells>
  <printOptions/>
  <pageMargins left="0.5138888888888888" right="0.17708333333333334" top="0.3638888888888889" bottom="0.1361111111111111" header="0.5118055555555555" footer="0.5118055555555555"/>
  <pageSetup horizontalDpi="300" verticalDpi="300" orientation="landscape" paperSize="9" scale="72"/>
  <rowBreaks count="6" manualBreakCount="6">
    <brk id="33" max="255" man="1"/>
    <brk id="44" max="255" man="1"/>
    <brk id="72" max="255" man="1"/>
    <brk id="90" max="255" man="1"/>
    <brk id="105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="105" zoomScaleNormal="105" workbookViewId="0" topLeftCell="A13">
      <selection activeCell="A97" sqref="A97"/>
    </sheetView>
  </sheetViews>
  <sheetFormatPr defaultColWidth="9.140625" defaultRowHeight="18.75" customHeight="1"/>
  <cols>
    <col min="1" max="1" width="9.140625" style="138" customWidth="1"/>
    <col min="2" max="2" width="21.140625" style="138" customWidth="1"/>
    <col min="3" max="3" width="4.7109375" style="138" customWidth="1"/>
    <col min="4" max="4" width="4.57421875" style="138" customWidth="1"/>
    <col min="5" max="5" width="3.8515625" style="138" customWidth="1"/>
    <col min="6" max="6" width="5.140625" style="138" customWidth="1"/>
    <col min="7" max="7" width="8.57421875" style="138" customWidth="1"/>
    <col min="8" max="8" width="8.28125" style="138" customWidth="1"/>
    <col min="9" max="9" width="12.421875" style="138" customWidth="1"/>
    <col min="10" max="10" width="9.140625" style="138" customWidth="1"/>
    <col min="11" max="11" width="8.28125" style="138" customWidth="1"/>
    <col min="12" max="12" width="12.8515625" style="139" customWidth="1"/>
    <col min="13" max="13" width="11.8515625" style="139" customWidth="1"/>
    <col min="14" max="14" width="11.00390625" style="139" customWidth="1"/>
    <col min="15" max="15" width="9.140625" style="139" customWidth="1"/>
    <col min="16" max="16" width="11.28125" style="138" customWidth="1"/>
    <col min="17" max="17" width="11.28125" style="140" customWidth="1"/>
    <col min="18" max="16384" width="9.140625" style="140" customWidth="1"/>
  </cols>
  <sheetData>
    <row r="1" spans="12:15" ht="18.75" customHeight="1">
      <c r="L1" s="141" t="s">
        <v>194</v>
      </c>
      <c r="M1" s="142"/>
      <c r="N1" s="142"/>
      <c r="O1" s="142"/>
    </row>
    <row r="2" spans="12:15" ht="18.75" customHeight="1">
      <c r="L2" s="143" t="s">
        <v>195</v>
      </c>
      <c r="M2" s="143"/>
      <c r="N2" s="143"/>
      <c r="O2" s="143"/>
    </row>
    <row r="3" spans="12:15" ht="18.75" customHeight="1">
      <c r="L3" s="144" t="s">
        <v>196</v>
      </c>
      <c r="M3" s="142"/>
      <c r="N3" s="145"/>
      <c r="O3" s="142"/>
    </row>
    <row r="4" spans="12:15" ht="18.75" customHeight="1">
      <c r="L4" s="146" t="s">
        <v>197</v>
      </c>
      <c r="M4" s="147"/>
      <c r="N4" s="148"/>
      <c r="O4" s="147"/>
    </row>
    <row r="5" spans="12:15" ht="18.75" customHeight="1">
      <c r="L5" s="146" t="s">
        <v>198</v>
      </c>
      <c r="M5" s="147"/>
      <c r="N5" s="148"/>
      <c r="O5" s="147"/>
    </row>
    <row r="6" spans="12:15" ht="18.75" customHeight="1">
      <c r="L6" s="146"/>
      <c r="M6" s="147"/>
      <c r="N6" s="148"/>
      <c r="O6" s="147"/>
    </row>
    <row r="7" spans="12:15" ht="18.75" customHeight="1">
      <c r="L7" s="146" t="s">
        <v>199</v>
      </c>
      <c r="M7" s="147"/>
      <c r="N7" s="148"/>
      <c r="O7" s="147"/>
    </row>
    <row r="9" spans="1:17" ht="18.75" customHeight="1">
      <c r="A9" s="149" t="s">
        <v>200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5" ht="27.75" customHeight="1">
      <c r="A10" s="150"/>
      <c r="B10" s="150"/>
      <c r="C10" s="151" t="s">
        <v>201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18.75" customHeight="1">
      <c r="A11" s="150"/>
      <c r="B11" s="150"/>
      <c r="C11" s="152" t="s">
        <v>202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8.75" customHeight="1">
      <c r="A12" s="150"/>
      <c r="B12" s="150"/>
      <c r="C12" s="152"/>
      <c r="D12" s="152"/>
      <c r="E12" s="152" t="s">
        <v>203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ht="15.75" customHeight="1"/>
    <row r="14" spans="1:17" s="156" customFormat="1" ht="14.25" customHeight="1">
      <c r="A14" s="154" t="s">
        <v>50</v>
      </c>
      <c r="B14" s="154"/>
      <c r="C14" s="154" t="s">
        <v>204</v>
      </c>
      <c r="D14" s="154"/>
      <c r="E14" s="154"/>
      <c r="F14" s="154"/>
      <c r="G14" s="154"/>
      <c r="H14" s="154"/>
      <c r="I14" s="154" t="s">
        <v>205</v>
      </c>
      <c r="J14" s="154" t="s">
        <v>206</v>
      </c>
      <c r="K14" s="154" t="s">
        <v>207</v>
      </c>
      <c r="L14" s="155" t="s">
        <v>208</v>
      </c>
      <c r="M14" s="155" t="s">
        <v>74</v>
      </c>
      <c r="N14" s="155"/>
      <c r="O14" s="155"/>
      <c r="P14" s="155" t="s">
        <v>209</v>
      </c>
      <c r="Q14" s="155" t="s">
        <v>210</v>
      </c>
    </row>
    <row r="15" spans="1:17" s="156" customFormat="1" ht="52.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 t="s">
        <v>211</v>
      </c>
      <c r="N15" s="155" t="s">
        <v>212</v>
      </c>
      <c r="O15" s="155" t="s">
        <v>213</v>
      </c>
      <c r="P15" s="155"/>
      <c r="Q15" s="155"/>
    </row>
    <row r="16" spans="1:17" s="160" customFormat="1" ht="30.75" customHeight="1">
      <c r="A16" s="157" t="s">
        <v>214</v>
      </c>
      <c r="B16" s="157"/>
      <c r="C16" s="158"/>
      <c r="D16" s="158"/>
      <c r="E16" s="158"/>
      <c r="F16" s="158"/>
      <c r="G16" s="158"/>
      <c r="H16" s="158"/>
      <c r="I16" s="158"/>
      <c r="J16" s="158"/>
      <c r="K16" s="159">
        <f>K17+K38+K59+K107</f>
        <v>0</v>
      </c>
      <c r="L16" s="159">
        <f>L17+L38+L59+L107</f>
        <v>56058203</v>
      </c>
      <c r="M16" s="159">
        <f>M17+M38+M59+M107</f>
        <v>51659732</v>
      </c>
      <c r="N16" s="159">
        <f>N17+N38+N59+N107</f>
        <v>4398471</v>
      </c>
      <c r="O16" s="159">
        <f>O17+O38+O59+O107</f>
        <v>0</v>
      </c>
      <c r="P16" s="159">
        <f>P17+P38+P59+P107</f>
        <v>56058103</v>
      </c>
      <c r="Q16" s="159">
        <f>Q17+Q38+Q59+Q107</f>
        <v>56058003</v>
      </c>
    </row>
    <row r="17" spans="1:17" s="156" customFormat="1" ht="32.25" customHeight="1" hidden="1">
      <c r="A17" s="161" t="s">
        <v>215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3">
        <f>K18</f>
        <v>0</v>
      </c>
      <c r="L17" s="163">
        <f>L18</f>
        <v>0</v>
      </c>
      <c r="M17" s="163">
        <f>M18</f>
        <v>0</v>
      </c>
      <c r="N17" s="163">
        <f>N18</f>
        <v>0</v>
      </c>
      <c r="O17" s="163">
        <f>O18</f>
        <v>0</v>
      </c>
      <c r="P17" s="163">
        <f>P18</f>
        <v>0</v>
      </c>
      <c r="Q17" s="163">
        <f>Q18</f>
        <v>0</v>
      </c>
    </row>
    <row r="18" spans="1:17" s="169" customFormat="1" ht="15.75" customHeight="1" hidden="1">
      <c r="A18" s="164"/>
      <c r="B18" s="164"/>
      <c r="C18" s="165" t="s">
        <v>216</v>
      </c>
      <c r="D18" s="165" t="s">
        <v>217</v>
      </c>
      <c r="E18" s="165" t="s">
        <v>216</v>
      </c>
      <c r="F18" s="166"/>
      <c r="G18" s="167"/>
      <c r="H18" s="167"/>
      <c r="I18" s="165" t="s">
        <v>218</v>
      </c>
      <c r="J18" s="165"/>
      <c r="K18" s="168">
        <f>K19</f>
        <v>0</v>
      </c>
      <c r="L18" s="168">
        <f>L19</f>
        <v>0</v>
      </c>
      <c r="M18" s="168">
        <f>M19</f>
        <v>0</v>
      </c>
      <c r="N18" s="168">
        <f>N19</f>
        <v>0</v>
      </c>
      <c r="O18" s="168">
        <f>O19</f>
        <v>0</v>
      </c>
      <c r="P18" s="168">
        <f>P19</f>
        <v>0</v>
      </c>
      <c r="Q18" s="168">
        <f>Q19</f>
        <v>0</v>
      </c>
    </row>
    <row r="19" spans="1:17" s="169" customFormat="1" ht="15.75" customHeight="1" hidden="1">
      <c r="A19" s="164"/>
      <c r="B19" s="164"/>
      <c r="C19" s="165" t="s">
        <v>216</v>
      </c>
      <c r="D19" s="165" t="s">
        <v>217</v>
      </c>
      <c r="E19" s="165" t="s">
        <v>216</v>
      </c>
      <c r="F19" s="166" t="s">
        <v>219</v>
      </c>
      <c r="G19" s="167"/>
      <c r="H19" s="167"/>
      <c r="I19" s="165" t="s">
        <v>218</v>
      </c>
      <c r="J19" s="165"/>
      <c r="K19" s="168">
        <f>K20+K23+K25+K28+K30+K32+K35</f>
        <v>0</v>
      </c>
      <c r="L19" s="168">
        <f>L20+L23+L25+L28+L30+L32+L35</f>
        <v>0</v>
      </c>
      <c r="M19" s="168">
        <f>M20+M23+M25+M28+M30+M32+M35</f>
        <v>0</v>
      </c>
      <c r="N19" s="168">
        <f>N20+N23+N25+N28+N30+N32+N35</f>
        <v>0</v>
      </c>
      <c r="O19" s="168">
        <f>O20+O23+O25+O28+O30+O32+O35</f>
        <v>0</v>
      </c>
      <c r="P19" s="168">
        <f>P20+P23+P25+P28+P30+P32+P35</f>
        <v>0</v>
      </c>
      <c r="Q19" s="168">
        <f>Q20+Q23+Q25+Q28+Q30+Q32+Q35</f>
        <v>0</v>
      </c>
    </row>
    <row r="20" spans="1:17" s="172" customFormat="1" ht="15.75" customHeight="1" hidden="1">
      <c r="A20" s="170" t="s">
        <v>220</v>
      </c>
      <c r="B20" s="170"/>
      <c r="C20" s="165" t="s">
        <v>216</v>
      </c>
      <c r="D20" s="165" t="s">
        <v>217</v>
      </c>
      <c r="E20" s="165" t="s">
        <v>216</v>
      </c>
      <c r="F20" s="165" t="s">
        <v>219</v>
      </c>
      <c r="G20" s="171" t="s">
        <v>221</v>
      </c>
      <c r="H20" s="171"/>
      <c r="I20" s="165" t="s">
        <v>218</v>
      </c>
      <c r="J20" s="165"/>
      <c r="K20" s="168">
        <f>K21+K22</f>
        <v>0</v>
      </c>
      <c r="L20" s="168">
        <f>L21+L22</f>
        <v>0</v>
      </c>
      <c r="M20" s="168">
        <f>M21+M22</f>
        <v>0</v>
      </c>
      <c r="N20" s="168">
        <f>N21+N22</f>
        <v>0</v>
      </c>
      <c r="O20" s="168">
        <f>O21+O22</f>
        <v>0</v>
      </c>
      <c r="P20" s="168">
        <f>P21+P22</f>
        <v>0</v>
      </c>
      <c r="Q20" s="168">
        <f>Q21+Q22</f>
        <v>0</v>
      </c>
    </row>
    <row r="21" spans="1:17" s="169" customFormat="1" ht="15.75" customHeight="1" hidden="1">
      <c r="A21" s="173" t="s">
        <v>220</v>
      </c>
      <c r="B21" s="173"/>
      <c r="C21" s="174" t="s">
        <v>216</v>
      </c>
      <c r="D21" s="174" t="s">
        <v>217</v>
      </c>
      <c r="E21" s="174" t="s">
        <v>216</v>
      </c>
      <c r="F21" s="174" t="s">
        <v>219</v>
      </c>
      <c r="G21" s="175" t="s">
        <v>221</v>
      </c>
      <c r="H21" s="175" t="s">
        <v>222</v>
      </c>
      <c r="I21" s="174" t="s">
        <v>218</v>
      </c>
      <c r="J21" s="174" t="s">
        <v>223</v>
      </c>
      <c r="K21" s="167"/>
      <c r="L21" s="176"/>
      <c r="M21" s="176"/>
      <c r="N21" s="176"/>
      <c r="O21" s="176"/>
      <c r="P21" s="177"/>
      <c r="Q21" s="178"/>
    </row>
    <row r="22" spans="1:17" s="169" customFormat="1" ht="15.75" customHeight="1" hidden="1">
      <c r="A22" s="173" t="s">
        <v>220</v>
      </c>
      <c r="B22" s="173"/>
      <c r="C22" s="174" t="s">
        <v>216</v>
      </c>
      <c r="D22" s="174" t="s">
        <v>217</v>
      </c>
      <c r="E22" s="174" t="s">
        <v>216</v>
      </c>
      <c r="F22" s="174" t="s">
        <v>219</v>
      </c>
      <c r="G22" s="175" t="s">
        <v>221</v>
      </c>
      <c r="H22" s="175" t="s">
        <v>224</v>
      </c>
      <c r="I22" s="174" t="s">
        <v>218</v>
      </c>
      <c r="J22" s="174" t="s">
        <v>223</v>
      </c>
      <c r="K22" s="167"/>
      <c r="L22" s="176"/>
      <c r="M22" s="176"/>
      <c r="N22" s="176"/>
      <c r="O22" s="176"/>
      <c r="P22" s="177"/>
      <c r="Q22" s="178"/>
    </row>
    <row r="23" spans="1:17" s="172" customFormat="1" ht="15.75" customHeight="1" hidden="1">
      <c r="A23" s="179" t="s">
        <v>225</v>
      </c>
      <c r="B23" s="179"/>
      <c r="C23" s="165" t="s">
        <v>216</v>
      </c>
      <c r="D23" s="165" t="s">
        <v>217</v>
      </c>
      <c r="E23" s="165" t="s">
        <v>216</v>
      </c>
      <c r="F23" s="165" t="s">
        <v>219</v>
      </c>
      <c r="G23" s="171" t="s">
        <v>226</v>
      </c>
      <c r="H23" s="171"/>
      <c r="I23" s="165" t="s">
        <v>218</v>
      </c>
      <c r="J23" s="165"/>
      <c r="K23" s="168">
        <f>K24</f>
      </c>
      <c r="L23" s="168">
        <f>L24</f>
        <v>0</v>
      </c>
      <c r="M23" s="168">
        <f>M24</f>
        <v>0</v>
      </c>
      <c r="N23" s="168">
        <f>N24</f>
        <v>0</v>
      </c>
      <c r="O23" s="168">
        <f>O24</f>
        <v>0</v>
      </c>
      <c r="P23" s="168">
        <f>P24</f>
        <v>0</v>
      </c>
      <c r="Q23" s="168">
        <f>Q24</f>
        <v>0</v>
      </c>
    </row>
    <row r="24" spans="1:17" s="169" customFormat="1" ht="15.75" customHeight="1" hidden="1">
      <c r="A24" s="180" t="s">
        <v>225</v>
      </c>
      <c r="B24" s="180"/>
      <c r="C24" s="174" t="s">
        <v>216</v>
      </c>
      <c r="D24" s="174" t="s">
        <v>217</v>
      </c>
      <c r="E24" s="174" t="s">
        <v>216</v>
      </c>
      <c r="F24" s="174" t="s">
        <v>219</v>
      </c>
      <c r="G24" s="175" t="s">
        <v>226</v>
      </c>
      <c r="H24" s="175" t="s">
        <v>222</v>
      </c>
      <c r="I24" s="174" t="s">
        <v>218</v>
      </c>
      <c r="J24" s="174" t="s">
        <v>227</v>
      </c>
      <c r="K24" s="167"/>
      <c r="L24" s="176"/>
      <c r="M24" s="176"/>
      <c r="N24" s="176"/>
      <c r="O24" s="176"/>
      <c r="P24" s="177"/>
      <c r="Q24" s="178"/>
    </row>
    <row r="25" spans="1:17" s="172" customFormat="1" ht="26.25" customHeight="1" hidden="1">
      <c r="A25" s="179" t="s">
        <v>228</v>
      </c>
      <c r="B25" s="179"/>
      <c r="C25" s="165" t="s">
        <v>216</v>
      </c>
      <c r="D25" s="165" t="s">
        <v>217</v>
      </c>
      <c r="E25" s="165" t="s">
        <v>216</v>
      </c>
      <c r="F25" s="165" t="s">
        <v>219</v>
      </c>
      <c r="G25" s="181" t="s">
        <v>229</v>
      </c>
      <c r="H25" s="181"/>
      <c r="I25" s="165" t="s">
        <v>218</v>
      </c>
      <c r="J25" s="165"/>
      <c r="K25" s="168">
        <f>K26+K27</f>
        <v>0</v>
      </c>
      <c r="L25" s="168">
        <f>L26+L27</f>
        <v>0</v>
      </c>
      <c r="M25" s="168">
        <f>M26+M27</f>
        <v>0</v>
      </c>
      <c r="N25" s="168">
        <f>N26+N27</f>
        <v>0</v>
      </c>
      <c r="O25" s="168">
        <f>O26+O27</f>
        <v>0</v>
      </c>
      <c r="P25" s="168">
        <f>P26+P27</f>
        <v>0</v>
      </c>
      <c r="Q25" s="168">
        <f>Q26+Q27</f>
        <v>0</v>
      </c>
    </row>
    <row r="26" spans="1:17" s="169" customFormat="1" ht="29.25" customHeight="1" hidden="1">
      <c r="A26" s="180" t="s">
        <v>228</v>
      </c>
      <c r="B26" s="180"/>
      <c r="C26" s="174" t="s">
        <v>216</v>
      </c>
      <c r="D26" s="174" t="s">
        <v>217</v>
      </c>
      <c r="E26" s="174" t="s">
        <v>216</v>
      </c>
      <c r="F26" s="174" t="s">
        <v>219</v>
      </c>
      <c r="G26" s="182" t="s">
        <v>229</v>
      </c>
      <c r="H26" s="182" t="s">
        <v>222</v>
      </c>
      <c r="I26" s="174" t="s">
        <v>218</v>
      </c>
      <c r="J26" s="174" t="s">
        <v>230</v>
      </c>
      <c r="K26" s="167"/>
      <c r="L26" s="176"/>
      <c r="M26" s="176"/>
      <c r="N26" s="176"/>
      <c r="O26" s="176"/>
      <c r="P26" s="177"/>
      <c r="Q26" s="178"/>
    </row>
    <row r="27" spans="1:17" s="169" customFormat="1" ht="29.25" customHeight="1" hidden="1">
      <c r="A27" s="180" t="s">
        <v>228</v>
      </c>
      <c r="B27" s="180"/>
      <c r="C27" s="174" t="s">
        <v>216</v>
      </c>
      <c r="D27" s="174" t="s">
        <v>217</v>
      </c>
      <c r="E27" s="174" t="s">
        <v>216</v>
      </c>
      <c r="F27" s="174" t="s">
        <v>219</v>
      </c>
      <c r="G27" s="182" t="s">
        <v>229</v>
      </c>
      <c r="H27" s="182" t="s">
        <v>224</v>
      </c>
      <c r="I27" s="174" t="s">
        <v>218</v>
      </c>
      <c r="J27" s="174" t="s">
        <v>230</v>
      </c>
      <c r="K27" s="167"/>
      <c r="L27" s="176"/>
      <c r="M27" s="176"/>
      <c r="N27" s="176"/>
      <c r="O27" s="176"/>
      <c r="P27" s="177"/>
      <c r="Q27" s="178"/>
    </row>
    <row r="28" spans="1:17" s="172" customFormat="1" ht="29.25" customHeight="1" hidden="1">
      <c r="A28" s="179" t="s">
        <v>231</v>
      </c>
      <c r="B28" s="179"/>
      <c r="C28" s="165" t="s">
        <v>216</v>
      </c>
      <c r="D28" s="165" t="s">
        <v>217</v>
      </c>
      <c r="E28" s="165" t="s">
        <v>216</v>
      </c>
      <c r="F28" s="165" t="s">
        <v>219</v>
      </c>
      <c r="G28" s="181" t="s">
        <v>232</v>
      </c>
      <c r="H28" s="181"/>
      <c r="I28" s="165" t="s">
        <v>218</v>
      </c>
      <c r="J28" s="165"/>
      <c r="K28" s="168">
        <f>K29</f>
      </c>
      <c r="L28" s="168">
        <f>L29</f>
        <v>0</v>
      </c>
      <c r="M28" s="168">
        <f>M29</f>
        <v>0</v>
      </c>
      <c r="N28" s="168">
        <f>N29</f>
        <v>0</v>
      </c>
      <c r="O28" s="168">
        <f>O29</f>
        <v>0</v>
      </c>
      <c r="P28" s="168">
        <f>P29</f>
        <v>0</v>
      </c>
      <c r="Q28" s="168">
        <f>Q29</f>
        <v>0</v>
      </c>
    </row>
    <row r="29" spans="1:17" s="169" customFormat="1" ht="15.75" customHeight="1" hidden="1">
      <c r="A29" s="180" t="s">
        <v>231</v>
      </c>
      <c r="B29" s="180"/>
      <c r="C29" s="174" t="s">
        <v>216</v>
      </c>
      <c r="D29" s="174" t="s">
        <v>217</v>
      </c>
      <c r="E29" s="174" t="s">
        <v>216</v>
      </c>
      <c r="F29" s="174" t="s">
        <v>219</v>
      </c>
      <c r="G29" s="182" t="s">
        <v>232</v>
      </c>
      <c r="H29" s="182" t="s">
        <v>222</v>
      </c>
      <c r="I29" s="174" t="s">
        <v>218</v>
      </c>
      <c r="J29" s="174" t="s">
        <v>233</v>
      </c>
      <c r="K29" s="167"/>
      <c r="L29" s="176"/>
      <c r="M29" s="176"/>
      <c r="N29" s="176"/>
      <c r="O29" s="176"/>
      <c r="P29" s="176"/>
      <c r="Q29" s="176"/>
    </row>
    <row r="30" spans="1:17" s="172" customFormat="1" ht="15.75" customHeight="1" hidden="1">
      <c r="A30" s="179" t="s">
        <v>234</v>
      </c>
      <c r="B30" s="179"/>
      <c r="C30" s="165" t="s">
        <v>216</v>
      </c>
      <c r="D30" s="165" t="s">
        <v>217</v>
      </c>
      <c r="E30" s="165" t="s">
        <v>216</v>
      </c>
      <c r="F30" s="165" t="s">
        <v>219</v>
      </c>
      <c r="G30" s="181" t="s">
        <v>235</v>
      </c>
      <c r="H30" s="181"/>
      <c r="I30" s="165" t="s">
        <v>218</v>
      </c>
      <c r="J30" s="165"/>
      <c r="K30" s="168">
        <f>K31</f>
      </c>
      <c r="L30" s="168">
        <f>L31</f>
        <v>0</v>
      </c>
      <c r="M30" s="168">
        <f>M31</f>
        <v>0</v>
      </c>
      <c r="N30" s="168">
        <f>N31</f>
        <v>0</v>
      </c>
      <c r="O30" s="168">
        <f>O31</f>
        <v>0</v>
      </c>
      <c r="P30" s="168">
        <f>P31</f>
        <v>0</v>
      </c>
      <c r="Q30" s="168">
        <f>Q31</f>
        <v>0</v>
      </c>
    </row>
    <row r="31" spans="1:17" s="169" customFormat="1" ht="15.75" customHeight="1" hidden="1">
      <c r="A31" s="180" t="s">
        <v>234</v>
      </c>
      <c r="B31" s="180"/>
      <c r="C31" s="174" t="s">
        <v>216</v>
      </c>
      <c r="D31" s="174" t="s">
        <v>217</v>
      </c>
      <c r="E31" s="174" t="s">
        <v>216</v>
      </c>
      <c r="F31" s="174" t="s">
        <v>219</v>
      </c>
      <c r="G31" s="182" t="s">
        <v>235</v>
      </c>
      <c r="H31" s="182" t="s">
        <v>222</v>
      </c>
      <c r="I31" s="174" t="s">
        <v>218</v>
      </c>
      <c r="J31" s="174" t="s">
        <v>233</v>
      </c>
      <c r="K31" s="167"/>
      <c r="L31" s="176"/>
      <c r="M31" s="176"/>
      <c r="N31" s="176"/>
      <c r="O31" s="176"/>
      <c r="P31" s="176"/>
      <c r="Q31" s="176"/>
    </row>
    <row r="32" spans="1:17" s="172" customFormat="1" ht="15.75" customHeight="1" hidden="1">
      <c r="A32" s="179" t="s">
        <v>236</v>
      </c>
      <c r="B32" s="179"/>
      <c r="C32" s="165" t="s">
        <v>216</v>
      </c>
      <c r="D32" s="165" t="s">
        <v>217</v>
      </c>
      <c r="E32" s="165" t="s">
        <v>216</v>
      </c>
      <c r="F32" s="165" t="s">
        <v>219</v>
      </c>
      <c r="G32" s="181" t="s">
        <v>237</v>
      </c>
      <c r="H32" s="181"/>
      <c r="I32" s="165" t="s">
        <v>218</v>
      </c>
      <c r="J32" s="165"/>
      <c r="K32" s="168">
        <f>K33+K34</f>
        <v>0</v>
      </c>
      <c r="L32" s="168">
        <f>L33+L34</f>
        <v>0</v>
      </c>
      <c r="M32" s="168">
        <f>M33+M34</f>
        <v>0</v>
      </c>
      <c r="N32" s="168">
        <f>N33+N34</f>
        <v>0</v>
      </c>
      <c r="O32" s="168">
        <f>O33+O34</f>
        <v>0</v>
      </c>
      <c r="P32" s="168">
        <f>P33+P34</f>
        <v>0</v>
      </c>
      <c r="Q32" s="168">
        <f>Q33+Q34</f>
        <v>0</v>
      </c>
    </row>
    <row r="33" spans="1:17" s="169" customFormat="1" ht="27" customHeight="1" hidden="1">
      <c r="A33" s="180" t="s">
        <v>236</v>
      </c>
      <c r="B33" s="180"/>
      <c r="C33" s="174" t="s">
        <v>216</v>
      </c>
      <c r="D33" s="174" t="s">
        <v>217</v>
      </c>
      <c r="E33" s="174" t="s">
        <v>216</v>
      </c>
      <c r="F33" s="174" t="s">
        <v>219</v>
      </c>
      <c r="G33" s="182" t="s">
        <v>237</v>
      </c>
      <c r="H33" s="182" t="s">
        <v>222</v>
      </c>
      <c r="I33" s="174" t="s">
        <v>218</v>
      </c>
      <c r="J33" s="174" t="s">
        <v>233</v>
      </c>
      <c r="K33" s="167"/>
      <c r="L33" s="176"/>
      <c r="M33" s="176"/>
      <c r="N33" s="176"/>
      <c r="O33" s="176"/>
      <c r="P33" s="176"/>
      <c r="Q33" s="176"/>
    </row>
    <row r="34" spans="1:17" s="169" customFormat="1" ht="27" customHeight="1" hidden="1">
      <c r="A34" s="180" t="s">
        <v>236</v>
      </c>
      <c r="B34" s="180"/>
      <c r="C34" s="174" t="s">
        <v>216</v>
      </c>
      <c r="D34" s="174" t="s">
        <v>217</v>
      </c>
      <c r="E34" s="174" t="s">
        <v>216</v>
      </c>
      <c r="F34" s="174" t="s">
        <v>219</v>
      </c>
      <c r="G34" s="182" t="s">
        <v>237</v>
      </c>
      <c r="H34" s="182" t="s">
        <v>224</v>
      </c>
      <c r="I34" s="174" t="s">
        <v>218</v>
      </c>
      <c r="J34" s="174" t="s">
        <v>233</v>
      </c>
      <c r="K34" s="167"/>
      <c r="L34" s="176"/>
      <c r="M34" s="176"/>
      <c r="N34" s="176"/>
      <c r="O34" s="176"/>
      <c r="P34" s="176"/>
      <c r="Q34" s="176"/>
    </row>
    <row r="35" spans="1:17" s="172" customFormat="1" ht="27" customHeight="1" hidden="1">
      <c r="A35" s="179" t="s">
        <v>238</v>
      </c>
      <c r="B35" s="179"/>
      <c r="C35" s="165" t="s">
        <v>216</v>
      </c>
      <c r="D35" s="165" t="s">
        <v>217</v>
      </c>
      <c r="E35" s="165" t="s">
        <v>216</v>
      </c>
      <c r="F35" s="165" t="s">
        <v>219</v>
      </c>
      <c r="G35" s="181" t="s">
        <v>239</v>
      </c>
      <c r="H35" s="181"/>
      <c r="I35" s="165" t="s">
        <v>218</v>
      </c>
      <c r="J35" s="165"/>
      <c r="K35" s="168">
        <f>K36+K37</f>
        <v>0</v>
      </c>
      <c r="L35" s="168">
        <f>L36+L37</f>
        <v>0</v>
      </c>
      <c r="M35" s="168">
        <f>M36+M37</f>
        <v>0</v>
      </c>
      <c r="N35" s="168">
        <f>N36+N37</f>
        <v>0</v>
      </c>
      <c r="O35" s="168">
        <f>O36+O37</f>
        <v>0</v>
      </c>
      <c r="P35" s="168">
        <f>P36+P37</f>
        <v>0</v>
      </c>
      <c r="Q35" s="168">
        <f>Q36+Q37</f>
        <v>0</v>
      </c>
    </row>
    <row r="36" spans="1:17" s="169" customFormat="1" ht="30" customHeight="1" hidden="1">
      <c r="A36" s="180" t="s">
        <v>238</v>
      </c>
      <c r="B36" s="180"/>
      <c r="C36" s="174" t="s">
        <v>216</v>
      </c>
      <c r="D36" s="174" t="s">
        <v>217</v>
      </c>
      <c r="E36" s="174" t="s">
        <v>216</v>
      </c>
      <c r="F36" s="174" t="s">
        <v>219</v>
      </c>
      <c r="G36" s="182" t="s">
        <v>239</v>
      </c>
      <c r="H36" s="182" t="s">
        <v>222</v>
      </c>
      <c r="I36" s="174" t="s">
        <v>218</v>
      </c>
      <c r="J36" s="174" t="s">
        <v>233</v>
      </c>
      <c r="K36" s="167"/>
      <c r="L36" s="176"/>
      <c r="M36" s="176"/>
      <c r="N36" s="176"/>
      <c r="O36" s="176"/>
      <c r="P36" s="176"/>
      <c r="Q36" s="176"/>
    </row>
    <row r="37" spans="1:17" s="169" customFormat="1" ht="29.25" customHeight="1" hidden="1">
      <c r="A37" s="180" t="s">
        <v>238</v>
      </c>
      <c r="B37" s="180"/>
      <c r="C37" s="174" t="s">
        <v>216</v>
      </c>
      <c r="D37" s="174" t="s">
        <v>217</v>
      </c>
      <c r="E37" s="174" t="s">
        <v>216</v>
      </c>
      <c r="F37" s="174" t="s">
        <v>219</v>
      </c>
      <c r="G37" s="182" t="s">
        <v>239</v>
      </c>
      <c r="H37" s="182" t="s">
        <v>224</v>
      </c>
      <c r="I37" s="174" t="s">
        <v>218</v>
      </c>
      <c r="J37" s="174" t="s">
        <v>233</v>
      </c>
      <c r="K37" s="167"/>
      <c r="L37" s="176"/>
      <c r="M37" s="176"/>
      <c r="N37" s="176"/>
      <c r="O37" s="176"/>
      <c r="P37" s="176"/>
      <c r="Q37" s="176"/>
    </row>
    <row r="38" spans="1:17" s="156" customFormat="1" ht="32.25" customHeight="1" hidden="1">
      <c r="A38" s="161" t="s">
        <v>240</v>
      </c>
      <c r="B38" s="161"/>
      <c r="C38" s="183" t="s">
        <v>216</v>
      </c>
      <c r="D38" s="183"/>
      <c r="E38" s="183"/>
      <c r="F38" s="183"/>
      <c r="G38" s="183"/>
      <c r="H38" s="183"/>
      <c r="I38" s="183"/>
      <c r="J38" s="183"/>
      <c r="K38" s="163">
        <f>K39</f>
        <v>0</v>
      </c>
      <c r="L38" s="163">
        <f>L39</f>
        <v>0</v>
      </c>
      <c r="M38" s="163">
        <f>M39</f>
        <v>0</v>
      </c>
      <c r="N38" s="163">
        <f>N39</f>
        <v>0</v>
      </c>
      <c r="O38" s="163">
        <f>O39</f>
        <v>0</v>
      </c>
      <c r="P38" s="163">
        <f>P39</f>
        <v>0</v>
      </c>
      <c r="Q38" s="163">
        <f>Q39</f>
        <v>0</v>
      </c>
    </row>
    <row r="39" spans="1:17" s="169" customFormat="1" ht="15.75" customHeight="1" hidden="1">
      <c r="A39" s="164"/>
      <c r="B39" s="164"/>
      <c r="C39" s="165" t="s">
        <v>216</v>
      </c>
      <c r="D39" s="165" t="s">
        <v>217</v>
      </c>
      <c r="E39" s="165" t="s">
        <v>216</v>
      </c>
      <c r="F39" s="166"/>
      <c r="G39" s="167"/>
      <c r="H39" s="167"/>
      <c r="I39" s="165" t="s">
        <v>218</v>
      </c>
      <c r="J39" s="165"/>
      <c r="K39" s="168">
        <f>K40</f>
        <v>0</v>
      </c>
      <c r="L39" s="168">
        <f>L40</f>
        <v>0</v>
      </c>
      <c r="M39" s="168">
        <f>M40</f>
        <v>0</v>
      </c>
      <c r="N39" s="168">
        <f>N40</f>
        <v>0</v>
      </c>
      <c r="O39" s="168">
        <f>O40</f>
        <v>0</v>
      </c>
      <c r="P39" s="168">
        <f>P40</f>
        <v>0</v>
      </c>
      <c r="Q39" s="168">
        <f>Q40</f>
        <v>0</v>
      </c>
    </row>
    <row r="40" spans="1:17" s="169" customFormat="1" ht="15.75" customHeight="1" hidden="1">
      <c r="A40" s="164"/>
      <c r="B40" s="164"/>
      <c r="C40" s="165" t="s">
        <v>216</v>
      </c>
      <c r="D40" s="165" t="s">
        <v>217</v>
      </c>
      <c r="E40" s="165" t="s">
        <v>216</v>
      </c>
      <c r="F40" s="166" t="s">
        <v>219</v>
      </c>
      <c r="G40" s="167"/>
      <c r="H40" s="167"/>
      <c r="I40" s="165" t="s">
        <v>218</v>
      </c>
      <c r="J40" s="165"/>
      <c r="K40" s="168">
        <f>K41+K44+K46+K49+K51+K53+K56</f>
        <v>0</v>
      </c>
      <c r="L40" s="168">
        <f>L41+L44+L46+L49+L51+L53+L56</f>
        <v>0</v>
      </c>
      <c r="M40" s="168">
        <f>M41+M44+M46+M49+M51+M53+M56</f>
        <v>0</v>
      </c>
      <c r="N40" s="168">
        <f>N41+N44+N46+N49+N51+N53+N56</f>
        <v>0</v>
      </c>
      <c r="O40" s="168">
        <f>O41+O44+O46+O49+O51+O53+O56</f>
        <v>0</v>
      </c>
      <c r="P40" s="168">
        <f>P41+P44+P46+P49+P51+P53+P56</f>
        <v>0</v>
      </c>
      <c r="Q40" s="168">
        <f>Q41+Q44+Q46+Q49+Q51+Q53+Q56</f>
        <v>0</v>
      </c>
    </row>
    <row r="41" spans="1:17" s="172" customFormat="1" ht="15.75" customHeight="1" hidden="1">
      <c r="A41" s="170" t="s">
        <v>220</v>
      </c>
      <c r="B41" s="170"/>
      <c r="C41" s="165" t="s">
        <v>216</v>
      </c>
      <c r="D41" s="165" t="s">
        <v>217</v>
      </c>
      <c r="E41" s="165" t="s">
        <v>216</v>
      </c>
      <c r="F41" s="165" t="s">
        <v>219</v>
      </c>
      <c r="G41" s="171" t="s">
        <v>221</v>
      </c>
      <c r="H41" s="171"/>
      <c r="I41" s="165" t="s">
        <v>218</v>
      </c>
      <c r="J41" s="165"/>
      <c r="K41" s="168">
        <f>K42+K43</f>
        <v>0</v>
      </c>
      <c r="L41" s="168">
        <f>L42+L43</f>
        <v>0</v>
      </c>
      <c r="M41" s="168">
        <f>M42+M43</f>
        <v>0</v>
      </c>
      <c r="N41" s="168">
        <f>N42+N43</f>
        <v>0</v>
      </c>
      <c r="O41" s="168">
        <f>O42+O43</f>
        <v>0</v>
      </c>
      <c r="P41" s="168">
        <f>P42+P43</f>
        <v>0</v>
      </c>
      <c r="Q41" s="168">
        <f>Q42+Q43</f>
        <v>0</v>
      </c>
    </row>
    <row r="42" spans="1:17" s="169" customFormat="1" ht="15.75" customHeight="1" hidden="1">
      <c r="A42" s="173" t="s">
        <v>220</v>
      </c>
      <c r="B42" s="173"/>
      <c r="C42" s="174" t="s">
        <v>216</v>
      </c>
      <c r="D42" s="174" t="s">
        <v>217</v>
      </c>
      <c r="E42" s="174" t="s">
        <v>216</v>
      </c>
      <c r="F42" s="174" t="s">
        <v>219</v>
      </c>
      <c r="G42" s="175" t="s">
        <v>221</v>
      </c>
      <c r="H42" s="175" t="s">
        <v>222</v>
      </c>
      <c r="I42" s="174" t="s">
        <v>218</v>
      </c>
      <c r="J42" s="174" t="s">
        <v>223</v>
      </c>
      <c r="K42" s="167"/>
      <c r="L42" s="176"/>
      <c r="M42" s="176"/>
      <c r="N42" s="176"/>
      <c r="O42" s="176"/>
      <c r="P42" s="176"/>
      <c r="Q42" s="176"/>
    </row>
    <row r="43" spans="1:17" s="169" customFormat="1" ht="15.75" customHeight="1" hidden="1">
      <c r="A43" s="173" t="s">
        <v>220</v>
      </c>
      <c r="B43" s="173"/>
      <c r="C43" s="174" t="s">
        <v>216</v>
      </c>
      <c r="D43" s="174" t="s">
        <v>217</v>
      </c>
      <c r="E43" s="174" t="s">
        <v>216</v>
      </c>
      <c r="F43" s="174" t="s">
        <v>219</v>
      </c>
      <c r="G43" s="175" t="s">
        <v>221</v>
      </c>
      <c r="H43" s="175" t="s">
        <v>224</v>
      </c>
      <c r="I43" s="174" t="s">
        <v>218</v>
      </c>
      <c r="J43" s="174" t="s">
        <v>223</v>
      </c>
      <c r="K43" s="167"/>
      <c r="L43" s="176"/>
      <c r="M43" s="176"/>
      <c r="N43" s="176"/>
      <c r="O43" s="176"/>
      <c r="P43" s="176"/>
      <c r="Q43" s="176"/>
    </row>
    <row r="44" spans="1:17" s="172" customFormat="1" ht="15.75" customHeight="1" hidden="1">
      <c r="A44" s="179" t="s">
        <v>225</v>
      </c>
      <c r="B44" s="179"/>
      <c r="C44" s="165" t="s">
        <v>216</v>
      </c>
      <c r="D44" s="165" t="s">
        <v>217</v>
      </c>
      <c r="E44" s="165" t="s">
        <v>216</v>
      </c>
      <c r="F44" s="165" t="s">
        <v>219</v>
      </c>
      <c r="G44" s="171" t="s">
        <v>226</v>
      </c>
      <c r="H44" s="171"/>
      <c r="I44" s="165" t="s">
        <v>218</v>
      </c>
      <c r="J44" s="165"/>
      <c r="K44" s="168">
        <f>K45</f>
      </c>
      <c r="L44" s="168">
        <f>L45</f>
        <v>0</v>
      </c>
      <c r="M44" s="168">
        <f>M45</f>
        <v>0</v>
      </c>
      <c r="N44" s="168">
        <f>N45</f>
        <v>0</v>
      </c>
      <c r="O44" s="168">
        <f>O45</f>
        <v>0</v>
      </c>
      <c r="P44" s="168">
        <f>P45</f>
        <v>0</v>
      </c>
      <c r="Q44" s="168">
        <f>Q45</f>
        <v>0</v>
      </c>
    </row>
    <row r="45" spans="1:17" s="169" customFormat="1" ht="15.75" customHeight="1" hidden="1">
      <c r="A45" s="180" t="s">
        <v>225</v>
      </c>
      <c r="B45" s="180"/>
      <c r="C45" s="174" t="s">
        <v>216</v>
      </c>
      <c r="D45" s="174" t="s">
        <v>217</v>
      </c>
      <c r="E45" s="174" t="s">
        <v>216</v>
      </c>
      <c r="F45" s="174" t="s">
        <v>219</v>
      </c>
      <c r="G45" s="175" t="s">
        <v>226</v>
      </c>
      <c r="H45" s="175" t="s">
        <v>222</v>
      </c>
      <c r="I45" s="174" t="s">
        <v>218</v>
      </c>
      <c r="J45" s="174" t="s">
        <v>227</v>
      </c>
      <c r="K45" s="167"/>
      <c r="L45" s="176"/>
      <c r="M45" s="176"/>
      <c r="N45" s="176"/>
      <c r="O45" s="176"/>
      <c r="P45" s="176"/>
      <c r="Q45" s="176"/>
    </row>
    <row r="46" spans="1:17" s="172" customFormat="1" ht="26.25" customHeight="1" hidden="1">
      <c r="A46" s="179" t="s">
        <v>228</v>
      </c>
      <c r="B46" s="179"/>
      <c r="C46" s="165" t="s">
        <v>216</v>
      </c>
      <c r="D46" s="165" t="s">
        <v>217</v>
      </c>
      <c r="E46" s="165" t="s">
        <v>216</v>
      </c>
      <c r="F46" s="165" t="s">
        <v>219</v>
      </c>
      <c r="G46" s="181" t="s">
        <v>229</v>
      </c>
      <c r="H46" s="181"/>
      <c r="I46" s="165" t="s">
        <v>218</v>
      </c>
      <c r="J46" s="165"/>
      <c r="K46" s="168">
        <f>K47+K48</f>
        <v>0</v>
      </c>
      <c r="L46" s="168">
        <f>L47+L48</f>
        <v>0</v>
      </c>
      <c r="M46" s="168">
        <f>M47+M48</f>
        <v>0</v>
      </c>
      <c r="N46" s="168">
        <f>N47+N48</f>
        <v>0</v>
      </c>
      <c r="O46" s="168">
        <f>O47+O48</f>
        <v>0</v>
      </c>
      <c r="P46" s="168">
        <f>P47+P48</f>
        <v>0</v>
      </c>
      <c r="Q46" s="168">
        <f>Q47+Q48</f>
        <v>0</v>
      </c>
    </row>
    <row r="47" spans="1:17" s="169" customFormat="1" ht="29.25" customHeight="1" hidden="1">
      <c r="A47" s="180" t="s">
        <v>228</v>
      </c>
      <c r="B47" s="180"/>
      <c r="C47" s="174" t="s">
        <v>216</v>
      </c>
      <c r="D47" s="174" t="s">
        <v>217</v>
      </c>
      <c r="E47" s="174" t="s">
        <v>216</v>
      </c>
      <c r="F47" s="174" t="s">
        <v>219</v>
      </c>
      <c r="G47" s="182" t="s">
        <v>229</v>
      </c>
      <c r="H47" s="182" t="s">
        <v>222</v>
      </c>
      <c r="I47" s="174" t="s">
        <v>218</v>
      </c>
      <c r="J47" s="174" t="s">
        <v>230</v>
      </c>
      <c r="K47" s="167"/>
      <c r="L47" s="176"/>
      <c r="M47" s="176"/>
      <c r="N47" s="176"/>
      <c r="O47" s="176"/>
      <c r="P47" s="176"/>
      <c r="Q47" s="176"/>
    </row>
    <row r="48" spans="1:17" s="169" customFormat="1" ht="29.25" customHeight="1" hidden="1">
      <c r="A48" s="180" t="s">
        <v>228</v>
      </c>
      <c r="B48" s="180"/>
      <c r="C48" s="174" t="s">
        <v>216</v>
      </c>
      <c r="D48" s="174" t="s">
        <v>217</v>
      </c>
      <c r="E48" s="174" t="s">
        <v>216</v>
      </c>
      <c r="F48" s="174" t="s">
        <v>219</v>
      </c>
      <c r="G48" s="182" t="s">
        <v>229</v>
      </c>
      <c r="H48" s="182" t="s">
        <v>224</v>
      </c>
      <c r="I48" s="174" t="s">
        <v>218</v>
      </c>
      <c r="J48" s="174" t="s">
        <v>230</v>
      </c>
      <c r="K48" s="167"/>
      <c r="L48" s="176"/>
      <c r="M48" s="176"/>
      <c r="N48" s="176"/>
      <c r="O48" s="176"/>
      <c r="P48" s="176"/>
      <c r="Q48" s="176"/>
    </row>
    <row r="49" spans="1:17" s="172" customFormat="1" ht="29.25" customHeight="1" hidden="1">
      <c r="A49" s="179" t="s">
        <v>231</v>
      </c>
      <c r="B49" s="179"/>
      <c r="C49" s="165" t="s">
        <v>216</v>
      </c>
      <c r="D49" s="165" t="s">
        <v>217</v>
      </c>
      <c r="E49" s="165" t="s">
        <v>216</v>
      </c>
      <c r="F49" s="165" t="s">
        <v>219</v>
      </c>
      <c r="G49" s="181" t="s">
        <v>232</v>
      </c>
      <c r="H49" s="181"/>
      <c r="I49" s="165" t="s">
        <v>218</v>
      </c>
      <c r="J49" s="165"/>
      <c r="K49" s="168">
        <f>K50</f>
      </c>
      <c r="L49" s="168">
        <f>L50</f>
        <v>0</v>
      </c>
      <c r="M49" s="168">
        <f>M50</f>
        <v>0</v>
      </c>
      <c r="N49" s="168">
        <f>N50</f>
        <v>0</v>
      </c>
      <c r="O49" s="168">
        <f>O50</f>
        <v>0</v>
      </c>
      <c r="P49" s="168">
        <f>P50</f>
        <v>0</v>
      </c>
      <c r="Q49" s="168">
        <f>Q50</f>
        <v>0</v>
      </c>
    </row>
    <row r="50" spans="1:17" s="169" customFormat="1" ht="15.75" customHeight="1" hidden="1">
      <c r="A50" s="180" t="s">
        <v>231</v>
      </c>
      <c r="B50" s="180"/>
      <c r="C50" s="174" t="s">
        <v>216</v>
      </c>
      <c r="D50" s="174" t="s">
        <v>217</v>
      </c>
      <c r="E50" s="174" t="s">
        <v>216</v>
      </c>
      <c r="F50" s="174" t="s">
        <v>219</v>
      </c>
      <c r="G50" s="182" t="s">
        <v>232</v>
      </c>
      <c r="H50" s="182" t="s">
        <v>222</v>
      </c>
      <c r="I50" s="174" t="s">
        <v>218</v>
      </c>
      <c r="J50" s="174" t="s">
        <v>233</v>
      </c>
      <c r="K50" s="167"/>
      <c r="L50" s="176"/>
      <c r="M50" s="176"/>
      <c r="N50" s="176"/>
      <c r="O50" s="176"/>
      <c r="P50" s="176"/>
      <c r="Q50" s="176"/>
    </row>
    <row r="51" spans="1:17" s="172" customFormat="1" ht="15.75" customHeight="1" hidden="1">
      <c r="A51" s="179" t="s">
        <v>234</v>
      </c>
      <c r="B51" s="179"/>
      <c r="C51" s="165" t="s">
        <v>216</v>
      </c>
      <c r="D51" s="165" t="s">
        <v>217</v>
      </c>
      <c r="E51" s="165" t="s">
        <v>216</v>
      </c>
      <c r="F51" s="165" t="s">
        <v>219</v>
      </c>
      <c r="G51" s="181" t="s">
        <v>235</v>
      </c>
      <c r="H51" s="181"/>
      <c r="I51" s="165" t="s">
        <v>218</v>
      </c>
      <c r="J51" s="165"/>
      <c r="K51" s="168">
        <f>K52</f>
      </c>
      <c r="L51" s="168">
        <f>L52</f>
        <v>0</v>
      </c>
      <c r="M51" s="168">
        <f>M52</f>
        <v>0</v>
      </c>
      <c r="N51" s="168">
        <f>N52</f>
        <v>0</v>
      </c>
      <c r="O51" s="168">
        <f>O52</f>
        <v>0</v>
      </c>
      <c r="P51" s="168">
        <f>P52</f>
        <v>0</v>
      </c>
      <c r="Q51" s="168">
        <f>Q52</f>
        <v>0</v>
      </c>
    </row>
    <row r="52" spans="1:17" s="169" customFormat="1" ht="15.75" customHeight="1" hidden="1">
      <c r="A52" s="180" t="s">
        <v>234</v>
      </c>
      <c r="B52" s="180"/>
      <c r="C52" s="174" t="s">
        <v>216</v>
      </c>
      <c r="D52" s="174" t="s">
        <v>217</v>
      </c>
      <c r="E52" s="174" t="s">
        <v>216</v>
      </c>
      <c r="F52" s="174" t="s">
        <v>219</v>
      </c>
      <c r="G52" s="182" t="s">
        <v>235</v>
      </c>
      <c r="H52" s="182" t="s">
        <v>222</v>
      </c>
      <c r="I52" s="174" t="s">
        <v>218</v>
      </c>
      <c r="J52" s="174" t="s">
        <v>233</v>
      </c>
      <c r="K52" s="167"/>
      <c r="L52" s="176"/>
      <c r="M52" s="176"/>
      <c r="N52" s="176"/>
      <c r="O52" s="176"/>
      <c r="P52" s="176"/>
      <c r="Q52" s="176"/>
    </row>
    <row r="53" spans="1:17" s="172" customFormat="1" ht="15.75" customHeight="1" hidden="1">
      <c r="A53" s="179" t="s">
        <v>236</v>
      </c>
      <c r="B53" s="179"/>
      <c r="C53" s="165" t="s">
        <v>216</v>
      </c>
      <c r="D53" s="165" t="s">
        <v>217</v>
      </c>
      <c r="E53" s="165" t="s">
        <v>216</v>
      </c>
      <c r="F53" s="165" t="s">
        <v>219</v>
      </c>
      <c r="G53" s="181" t="s">
        <v>237</v>
      </c>
      <c r="H53" s="181"/>
      <c r="I53" s="165" t="s">
        <v>218</v>
      </c>
      <c r="J53" s="165"/>
      <c r="K53" s="168">
        <f>K54+K55</f>
        <v>0</v>
      </c>
      <c r="L53" s="168">
        <f>L54+L55</f>
        <v>0</v>
      </c>
      <c r="M53" s="168">
        <f>M54+M55</f>
        <v>0</v>
      </c>
      <c r="N53" s="168">
        <f>N54+N55</f>
        <v>0</v>
      </c>
      <c r="O53" s="168">
        <f>O54+O55</f>
        <v>0</v>
      </c>
      <c r="P53" s="168">
        <f>P54+P55</f>
        <v>0</v>
      </c>
      <c r="Q53" s="168">
        <f>Q54+Q55</f>
        <v>0</v>
      </c>
    </row>
    <row r="54" spans="1:17" s="169" customFormat="1" ht="27" customHeight="1" hidden="1">
      <c r="A54" s="180" t="s">
        <v>236</v>
      </c>
      <c r="B54" s="180"/>
      <c r="C54" s="174" t="s">
        <v>216</v>
      </c>
      <c r="D54" s="174" t="s">
        <v>217</v>
      </c>
      <c r="E54" s="174" t="s">
        <v>216</v>
      </c>
      <c r="F54" s="174" t="s">
        <v>219</v>
      </c>
      <c r="G54" s="182" t="s">
        <v>237</v>
      </c>
      <c r="H54" s="182" t="s">
        <v>222</v>
      </c>
      <c r="I54" s="174" t="s">
        <v>218</v>
      </c>
      <c r="J54" s="174" t="s">
        <v>233</v>
      </c>
      <c r="K54" s="167"/>
      <c r="L54" s="176"/>
      <c r="M54" s="176"/>
      <c r="N54" s="176"/>
      <c r="O54" s="176"/>
      <c r="P54" s="176"/>
      <c r="Q54" s="176"/>
    </row>
    <row r="55" spans="1:17" s="169" customFormat="1" ht="27" customHeight="1" hidden="1">
      <c r="A55" s="180" t="s">
        <v>236</v>
      </c>
      <c r="B55" s="180"/>
      <c r="C55" s="174" t="s">
        <v>216</v>
      </c>
      <c r="D55" s="174" t="s">
        <v>217</v>
      </c>
      <c r="E55" s="174" t="s">
        <v>216</v>
      </c>
      <c r="F55" s="174" t="s">
        <v>219</v>
      </c>
      <c r="G55" s="182" t="s">
        <v>237</v>
      </c>
      <c r="H55" s="182" t="s">
        <v>224</v>
      </c>
      <c r="I55" s="174" t="s">
        <v>218</v>
      </c>
      <c r="J55" s="174" t="s">
        <v>233</v>
      </c>
      <c r="K55" s="167"/>
      <c r="L55" s="176"/>
      <c r="M55" s="176"/>
      <c r="N55" s="176"/>
      <c r="O55" s="176"/>
      <c r="P55" s="176"/>
      <c r="Q55" s="176"/>
    </row>
    <row r="56" spans="1:17" s="172" customFormat="1" ht="27" customHeight="1" hidden="1">
      <c r="A56" s="179" t="s">
        <v>238</v>
      </c>
      <c r="B56" s="179"/>
      <c r="C56" s="165" t="s">
        <v>216</v>
      </c>
      <c r="D56" s="165" t="s">
        <v>217</v>
      </c>
      <c r="E56" s="165" t="s">
        <v>216</v>
      </c>
      <c r="F56" s="165" t="s">
        <v>219</v>
      </c>
      <c r="G56" s="181" t="s">
        <v>239</v>
      </c>
      <c r="H56" s="181"/>
      <c r="I56" s="165" t="s">
        <v>218</v>
      </c>
      <c r="J56" s="165"/>
      <c r="K56" s="168">
        <f>K57+K58</f>
        <v>0</v>
      </c>
      <c r="L56" s="168">
        <f>L57+L58</f>
        <v>0</v>
      </c>
      <c r="M56" s="168">
        <f>M57+M58</f>
        <v>0</v>
      </c>
      <c r="N56" s="168">
        <f>N57+N58</f>
        <v>0</v>
      </c>
      <c r="O56" s="168">
        <f>O57+O58</f>
        <v>0</v>
      </c>
      <c r="P56" s="168">
        <f>P57+P58</f>
        <v>0</v>
      </c>
      <c r="Q56" s="168">
        <f>Q57+Q58</f>
        <v>0</v>
      </c>
    </row>
    <row r="57" spans="1:17" s="169" customFormat="1" ht="30" customHeight="1" hidden="1">
      <c r="A57" s="180" t="s">
        <v>238</v>
      </c>
      <c r="B57" s="180"/>
      <c r="C57" s="174" t="s">
        <v>216</v>
      </c>
      <c r="D57" s="174" t="s">
        <v>217</v>
      </c>
      <c r="E57" s="174" t="s">
        <v>216</v>
      </c>
      <c r="F57" s="174" t="s">
        <v>219</v>
      </c>
      <c r="G57" s="182" t="s">
        <v>239</v>
      </c>
      <c r="H57" s="182" t="s">
        <v>222</v>
      </c>
      <c r="I57" s="174" t="s">
        <v>218</v>
      </c>
      <c r="J57" s="174" t="s">
        <v>233</v>
      </c>
      <c r="K57" s="167"/>
      <c r="L57" s="176"/>
      <c r="M57" s="176"/>
      <c r="N57" s="176"/>
      <c r="O57" s="176"/>
      <c r="P57" s="176"/>
      <c r="Q57" s="176"/>
    </row>
    <row r="58" spans="1:17" s="169" customFormat="1" ht="29.25" customHeight="1" hidden="1">
      <c r="A58" s="180" t="s">
        <v>238</v>
      </c>
      <c r="B58" s="180"/>
      <c r="C58" s="174" t="s">
        <v>216</v>
      </c>
      <c r="D58" s="174" t="s">
        <v>217</v>
      </c>
      <c r="E58" s="174" t="s">
        <v>216</v>
      </c>
      <c r="F58" s="174" t="s">
        <v>219</v>
      </c>
      <c r="G58" s="182" t="s">
        <v>239</v>
      </c>
      <c r="H58" s="182" t="s">
        <v>224</v>
      </c>
      <c r="I58" s="174" t="s">
        <v>218</v>
      </c>
      <c r="J58" s="174" t="s">
        <v>233</v>
      </c>
      <c r="K58" s="167"/>
      <c r="L58" s="176"/>
      <c r="M58" s="176"/>
      <c r="N58" s="176"/>
      <c r="O58" s="176"/>
      <c r="P58" s="176"/>
      <c r="Q58" s="176"/>
    </row>
    <row r="59" spans="1:17" s="156" customFormat="1" ht="27" customHeight="1">
      <c r="A59" s="161" t="s">
        <v>241</v>
      </c>
      <c r="B59" s="161"/>
      <c r="C59" s="183" t="s">
        <v>242</v>
      </c>
      <c r="D59" s="183"/>
      <c r="E59" s="183"/>
      <c r="F59" s="183"/>
      <c r="G59" s="183"/>
      <c r="H59" s="183"/>
      <c r="I59" s="183"/>
      <c r="J59" s="183"/>
      <c r="K59" s="163">
        <f>K60</f>
        <v>0</v>
      </c>
      <c r="L59" s="163">
        <f>L60</f>
        <v>55841200</v>
      </c>
      <c r="M59" s="163">
        <f>M60</f>
        <v>51659732</v>
      </c>
      <c r="N59" s="163">
        <f>N60</f>
        <v>4181468</v>
      </c>
      <c r="O59" s="163">
        <f>O60</f>
        <v>0</v>
      </c>
      <c r="P59" s="163">
        <f>P60</f>
        <v>55841100</v>
      </c>
      <c r="Q59" s="163">
        <f>Q60</f>
        <v>55841000</v>
      </c>
    </row>
    <row r="60" spans="1:17" s="169" customFormat="1" ht="15.75" customHeight="1">
      <c r="A60" s="164"/>
      <c r="B60" s="164"/>
      <c r="C60" s="165" t="s">
        <v>242</v>
      </c>
      <c r="D60" s="165" t="s">
        <v>217</v>
      </c>
      <c r="E60" s="165" t="s">
        <v>243</v>
      </c>
      <c r="F60" s="166"/>
      <c r="G60" s="167"/>
      <c r="H60" s="167"/>
      <c r="I60" s="165" t="s">
        <v>244</v>
      </c>
      <c r="J60" s="165"/>
      <c r="K60" s="168">
        <f>K61+K101</f>
        <v>0</v>
      </c>
      <c r="L60" s="168">
        <f>L61+L101</f>
        <v>55841200</v>
      </c>
      <c r="M60" s="168">
        <f>M61+M101</f>
        <v>51659732</v>
      </c>
      <c r="N60" s="168">
        <f>N61+N101</f>
        <v>4181468</v>
      </c>
      <c r="O60" s="168">
        <f>O61+O101</f>
        <v>0</v>
      </c>
      <c r="P60" s="168">
        <f>P61+P101</f>
        <v>55841100</v>
      </c>
      <c r="Q60" s="168">
        <f>Q61+Q101</f>
        <v>55841000</v>
      </c>
    </row>
    <row r="61" spans="1:17" s="169" customFormat="1" ht="15.75" customHeight="1">
      <c r="A61" s="164"/>
      <c r="B61" s="164"/>
      <c r="C61" s="165" t="s">
        <v>242</v>
      </c>
      <c r="D61" s="165" t="s">
        <v>217</v>
      </c>
      <c r="E61" s="165" t="s">
        <v>243</v>
      </c>
      <c r="F61" s="166" t="s">
        <v>219</v>
      </c>
      <c r="G61" s="167"/>
      <c r="H61" s="167"/>
      <c r="I61" s="165" t="s">
        <v>244</v>
      </c>
      <c r="J61" s="165"/>
      <c r="K61" s="168">
        <f>K62+K65+K67+K70+K74+K79+K84+K88+K91+K95</f>
        <v>0</v>
      </c>
      <c r="L61" s="168">
        <f>L62+L65+L67+L70+L72+L74+L79+L84+L88+L91+L95</f>
        <v>55841200</v>
      </c>
      <c r="M61" s="168">
        <f>M62+M65+M67+M70+M72+M74+M79+M84+M88+M91+M95</f>
        <v>51659732</v>
      </c>
      <c r="N61" s="168">
        <f>N62+N65+N67+N70+N72+N74+N79+N84+N88+N91+N95</f>
        <v>4181468</v>
      </c>
      <c r="O61" s="168">
        <f>O62+O65+O67+O70+O74+O79+O84+O88+O91+O95</f>
        <v>0</v>
      </c>
      <c r="P61" s="168">
        <f>P62+P65+P67+P70+P72+P74+P79+P84+P88+P91+P95</f>
        <v>55841100</v>
      </c>
      <c r="Q61" s="168">
        <f>Q62+Q65+Q67+Q70+Q72+Q74+Q79+Q84+Q88+Q91+Q95</f>
        <v>55841000</v>
      </c>
    </row>
    <row r="62" spans="1:17" s="188" customFormat="1" ht="15.75" customHeight="1">
      <c r="A62" s="184" t="s">
        <v>220</v>
      </c>
      <c r="B62" s="184"/>
      <c r="C62" s="185" t="s">
        <v>242</v>
      </c>
      <c r="D62" s="185" t="s">
        <v>217</v>
      </c>
      <c r="E62" s="185" t="s">
        <v>243</v>
      </c>
      <c r="F62" s="185" t="s">
        <v>219</v>
      </c>
      <c r="G62" s="186" t="s">
        <v>221</v>
      </c>
      <c r="H62" s="186"/>
      <c r="I62" s="185" t="s">
        <v>244</v>
      </c>
      <c r="J62" s="185"/>
      <c r="K62" s="187">
        <f>K63+K64</f>
        <v>0</v>
      </c>
      <c r="L62" s="187">
        <f>L63+L64</f>
        <v>36315287</v>
      </c>
      <c r="M62" s="187">
        <f>M63+M64</f>
        <v>34676745</v>
      </c>
      <c r="N62" s="187">
        <f>N63+N64</f>
        <v>1638542</v>
      </c>
      <c r="O62" s="187">
        <f>O63+O64</f>
        <v>0</v>
      </c>
      <c r="P62" s="187">
        <f>P63+P64</f>
        <v>36315287</v>
      </c>
      <c r="Q62" s="187">
        <f>Q63+Q64</f>
        <v>36315287</v>
      </c>
    </row>
    <row r="63" spans="1:17" s="195" customFormat="1" ht="15.75" customHeight="1">
      <c r="A63" s="189" t="s">
        <v>220</v>
      </c>
      <c r="B63" s="189"/>
      <c r="C63" s="190" t="s">
        <v>242</v>
      </c>
      <c r="D63" s="190" t="s">
        <v>217</v>
      </c>
      <c r="E63" s="190" t="s">
        <v>243</v>
      </c>
      <c r="F63" s="190" t="s">
        <v>219</v>
      </c>
      <c r="G63" s="191" t="s">
        <v>221</v>
      </c>
      <c r="H63" s="191" t="s">
        <v>222</v>
      </c>
      <c r="I63" s="192" t="s">
        <v>244</v>
      </c>
      <c r="J63" s="190" t="s">
        <v>223</v>
      </c>
      <c r="K63" s="193"/>
      <c r="L63" s="194">
        <f>M63+N63</f>
        <v>36315287</v>
      </c>
      <c r="M63" s="194">
        <v>34676745</v>
      </c>
      <c r="N63" s="194">
        <v>1638542</v>
      </c>
      <c r="O63" s="194"/>
      <c r="P63" s="194">
        <v>36315287</v>
      </c>
      <c r="Q63" s="194">
        <v>36315287</v>
      </c>
    </row>
    <row r="64" spans="1:17" s="195" customFormat="1" ht="15.75" customHeight="1" hidden="1">
      <c r="A64" s="189" t="s">
        <v>220</v>
      </c>
      <c r="B64" s="189"/>
      <c r="C64" s="190" t="s">
        <v>242</v>
      </c>
      <c r="D64" s="190" t="s">
        <v>217</v>
      </c>
      <c r="E64" s="190" t="s">
        <v>216</v>
      </c>
      <c r="F64" s="190" t="s">
        <v>219</v>
      </c>
      <c r="G64" s="191" t="s">
        <v>221</v>
      </c>
      <c r="H64" s="191" t="s">
        <v>224</v>
      </c>
      <c r="I64" s="190" t="s">
        <v>245</v>
      </c>
      <c r="J64" s="190" t="s">
        <v>223</v>
      </c>
      <c r="K64" s="193"/>
      <c r="L64" s="194"/>
      <c r="M64" s="194"/>
      <c r="N64" s="194"/>
      <c r="O64" s="194"/>
      <c r="P64" s="194"/>
      <c r="Q64" s="194"/>
    </row>
    <row r="65" spans="1:17" s="188" customFormat="1" ht="15.75" customHeight="1" hidden="1">
      <c r="A65" s="196" t="s">
        <v>225</v>
      </c>
      <c r="B65" s="196"/>
      <c r="C65" s="166" t="s">
        <v>242</v>
      </c>
      <c r="D65" s="166" t="s">
        <v>217</v>
      </c>
      <c r="E65" s="166" t="s">
        <v>216</v>
      </c>
      <c r="F65" s="166" t="s">
        <v>219</v>
      </c>
      <c r="G65" s="197" t="s">
        <v>226</v>
      </c>
      <c r="H65" s="197"/>
      <c r="I65" s="166" t="s">
        <v>245</v>
      </c>
      <c r="J65" s="166"/>
      <c r="K65" s="198">
        <f>K66</f>
      </c>
      <c r="L65" s="198">
        <f>L66</f>
        <v>0</v>
      </c>
      <c r="M65" s="198">
        <f>M66</f>
        <v>0</v>
      </c>
      <c r="N65" s="198">
        <f>N66</f>
        <v>0</v>
      </c>
      <c r="O65" s="198">
        <f>O66</f>
        <v>0</v>
      </c>
      <c r="P65" s="198">
        <f>P66</f>
        <v>0</v>
      </c>
      <c r="Q65" s="198">
        <f>Q66</f>
        <v>0</v>
      </c>
    </row>
    <row r="66" spans="1:17" s="195" customFormat="1" ht="15.75" customHeight="1" hidden="1">
      <c r="A66" s="199" t="s">
        <v>225</v>
      </c>
      <c r="B66" s="199"/>
      <c r="C66" s="190" t="s">
        <v>242</v>
      </c>
      <c r="D66" s="190" t="s">
        <v>217</v>
      </c>
      <c r="E66" s="190" t="s">
        <v>216</v>
      </c>
      <c r="F66" s="190" t="s">
        <v>219</v>
      </c>
      <c r="G66" s="191" t="s">
        <v>226</v>
      </c>
      <c r="H66" s="191" t="s">
        <v>222</v>
      </c>
      <c r="I66" s="190" t="s">
        <v>245</v>
      </c>
      <c r="J66" s="190" t="s">
        <v>227</v>
      </c>
      <c r="K66" s="193"/>
      <c r="L66" s="194"/>
      <c r="M66" s="194"/>
      <c r="N66" s="194"/>
      <c r="O66" s="194"/>
      <c r="P66" s="194"/>
      <c r="Q66" s="194"/>
    </row>
    <row r="67" spans="1:17" s="188" customFormat="1" ht="26.25" customHeight="1">
      <c r="A67" s="200" t="s">
        <v>228</v>
      </c>
      <c r="B67" s="200"/>
      <c r="C67" s="185" t="s">
        <v>242</v>
      </c>
      <c r="D67" s="185" t="s">
        <v>217</v>
      </c>
      <c r="E67" s="185" t="s">
        <v>243</v>
      </c>
      <c r="F67" s="185" t="s">
        <v>219</v>
      </c>
      <c r="G67" s="185" t="s">
        <v>229</v>
      </c>
      <c r="H67" s="185"/>
      <c r="I67" s="185" t="s">
        <v>244</v>
      </c>
      <c r="J67" s="185"/>
      <c r="K67" s="187">
        <f>K68+K69</f>
        <v>0</v>
      </c>
      <c r="L67" s="187">
        <f>L68+L69</f>
        <v>10967217</v>
      </c>
      <c r="M67" s="187">
        <f>M68+M69</f>
        <v>10472377</v>
      </c>
      <c r="N67" s="187">
        <f>N68+N69</f>
        <v>494840</v>
      </c>
      <c r="O67" s="187">
        <f>O68+O69</f>
        <v>0</v>
      </c>
      <c r="P67" s="187">
        <f>P68+P69</f>
        <v>10967217</v>
      </c>
      <c r="Q67" s="187">
        <f>Q68+Q69</f>
        <v>10967217</v>
      </c>
    </row>
    <row r="68" spans="1:17" s="195" customFormat="1" ht="29.25" customHeight="1">
      <c r="A68" s="199" t="s">
        <v>228</v>
      </c>
      <c r="B68" s="199"/>
      <c r="C68" s="190" t="s">
        <v>242</v>
      </c>
      <c r="D68" s="190" t="s">
        <v>217</v>
      </c>
      <c r="E68" s="190" t="s">
        <v>243</v>
      </c>
      <c r="F68" s="190" t="s">
        <v>219</v>
      </c>
      <c r="G68" s="190" t="s">
        <v>229</v>
      </c>
      <c r="H68" s="190" t="s">
        <v>222</v>
      </c>
      <c r="I68" s="192" t="s">
        <v>244</v>
      </c>
      <c r="J68" s="190" t="s">
        <v>230</v>
      </c>
      <c r="K68" s="193"/>
      <c r="L68" s="194">
        <f>M68+N68</f>
        <v>10967217</v>
      </c>
      <c r="M68" s="194">
        <v>10472377</v>
      </c>
      <c r="N68" s="194">
        <v>494840</v>
      </c>
      <c r="O68" s="194"/>
      <c r="P68" s="194">
        <v>10967217</v>
      </c>
      <c r="Q68" s="194">
        <v>10967217</v>
      </c>
    </row>
    <row r="69" spans="1:17" s="195" customFormat="1" ht="29.25" customHeight="1" hidden="1">
      <c r="A69" s="199" t="s">
        <v>228</v>
      </c>
      <c r="B69" s="199"/>
      <c r="C69" s="190" t="s">
        <v>242</v>
      </c>
      <c r="D69" s="190" t="s">
        <v>217</v>
      </c>
      <c r="E69" s="190" t="s">
        <v>216</v>
      </c>
      <c r="F69" s="190" t="s">
        <v>219</v>
      </c>
      <c r="G69" s="190" t="s">
        <v>229</v>
      </c>
      <c r="H69" s="190" t="s">
        <v>224</v>
      </c>
      <c r="I69" s="190" t="s">
        <v>245</v>
      </c>
      <c r="J69" s="190" t="s">
        <v>230</v>
      </c>
      <c r="K69" s="193"/>
      <c r="L69" s="194"/>
      <c r="M69" s="194"/>
      <c r="N69" s="194"/>
      <c r="O69" s="194"/>
      <c r="P69" s="194"/>
      <c r="Q69" s="194"/>
    </row>
    <row r="70" spans="1:17" s="188" customFormat="1" ht="29.25" customHeight="1">
      <c r="A70" s="200" t="s">
        <v>231</v>
      </c>
      <c r="B70" s="200"/>
      <c r="C70" s="185" t="s">
        <v>242</v>
      </c>
      <c r="D70" s="185" t="s">
        <v>217</v>
      </c>
      <c r="E70" s="185" t="s">
        <v>243</v>
      </c>
      <c r="F70" s="185" t="s">
        <v>219</v>
      </c>
      <c r="G70" s="185" t="s">
        <v>232</v>
      </c>
      <c r="H70" s="185"/>
      <c r="I70" s="185" t="s">
        <v>244</v>
      </c>
      <c r="J70" s="185"/>
      <c r="K70" s="187">
        <f>K71</f>
      </c>
      <c r="L70" s="187">
        <f>L71</f>
        <v>85200</v>
      </c>
      <c r="M70" s="187">
        <f>M71</f>
        <v>0</v>
      </c>
      <c r="N70" s="187">
        <f>N71</f>
        <v>85200</v>
      </c>
      <c r="O70" s="187">
        <f>O71</f>
        <v>0</v>
      </c>
      <c r="P70" s="187">
        <f>P71</f>
        <v>85200</v>
      </c>
      <c r="Q70" s="187">
        <f>Q71</f>
        <v>85200</v>
      </c>
    </row>
    <row r="71" spans="1:17" s="195" customFormat="1" ht="15.75" customHeight="1">
      <c r="A71" s="199" t="s">
        <v>231</v>
      </c>
      <c r="B71" s="199"/>
      <c r="C71" s="190" t="s">
        <v>242</v>
      </c>
      <c r="D71" s="190" t="s">
        <v>217</v>
      </c>
      <c r="E71" s="190" t="s">
        <v>243</v>
      </c>
      <c r="F71" s="190" t="s">
        <v>219</v>
      </c>
      <c r="G71" s="190" t="s">
        <v>232</v>
      </c>
      <c r="H71" s="190" t="s">
        <v>222</v>
      </c>
      <c r="I71" s="192" t="s">
        <v>244</v>
      </c>
      <c r="J71" s="190" t="s">
        <v>233</v>
      </c>
      <c r="K71" s="193"/>
      <c r="L71" s="194">
        <f>N71</f>
        <v>85200</v>
      </c>
      <c r="M71" s="194"/>
      <c r="N71" s="194">
        <v>85200</v>
      </c>
      <c r="O71" s="194"/>
      <c r="P71" s="194">
        <v>85200</v>
      </c>
      <c r="Q71" s="194">
        <v>85200</v>
      </c>
    </row>
    <row r="72" spans="1:17" s="195" customFormat="1" ht="15.75" customHeight="1">
      <c r="A72" s="201" t="s">
        <v>246</v>
      </c>
      <c r="B72" s="201"/>
      <c r="C72" s="202" t="s">
        <v>242</v>
      </c>
      <c r="D72" s="202" t="s">
        <v>217</v>
      </c>
      <c r="E72" s="185" t="s">
        <v>243</v>
      </c>
      <c r="F72" s="202" t="s">
        <v>219</v>
      </c>
      <c r="G72" s="202" t="s">
        <v>247</v>
      </c>
      <c r="H72" s="202"/>
      <c r="I72" s="185" t="s">
        <v>244</v>
      </c>
      <c r="J72" s="202" t="s">
        <v>233</v>
      </c>
      <c r="K72" s="203"/>
      <c r="L72" s="204">
        <f>L73</f>
        <v>1656826</v>
      </c>
      <c r="M72" s="204">
        <f>SUM(M73)</f>
        <v>1656826</v>
      </c>
      <c r="N72" s="205"/>
      <c r="O72" s="205"/>
      <c r="P72" s="204">
        <f>P73</f>
        <v>1656826</v>
      </c>
      <c r="Q72" s="204">
        <f>Q73</f>
        <v>1656826</v>
      </c>
    </row>
    <row r="73" spans="1:17" s="195" customFormat="1" ht="15.75" customHeight="1">
      <c r="A73" s="206" t="s">
        <v>246</v>
      </c>
      <c r="B73" s="206"/>
      <c r="C73" s="190" t="s">
        <v>242</v>
      </c>
      <c r="D73" s="190" t="s">
        <v>217</v>
      </c>
      <c r="E73" s="190" t="s">
        <v>243</v>
      </c>
      <c r="F73" s="190" t="s">
        <v>219</v>
      </c>
      <c r="G73" s="190" t="s">
        <v>247</v>
      </c>
      <c r="H73" s="190" t="s">
        <v>248</v>
      </c>
      <c r="I73" s="192" t="s">
        <v>244</v>
      </c>
      <c r="J73" s="190" t="s">
        <v>233</v>
      </c>
      <c r="K73" s="193"/>
      <c r="L73" s="194">
        <f>M73+N73</f>
        <v>1656826</v>
      </c>
      <c r="M73" s="194">
        <v>1656826</v>
      </c>
      <c r="N73" s="194"/>
      <c r="O73" s="194"/>
      <c r="P73" s="194">
        <v>1656826</v>
      </c>
      <c r="Q73" s="194">
        <v>1656826</v>
      </c>
    </row>
    <row r="74" spans="1:17" s="188" customFormat="1" ht="15.75" customHeight="1">
      <c r="A74" s="200" t="s">
        <v>249</v>
      </c>
      <c r="B74" s="200"/>
      <c r="C74" s="185" t="s">
        <v>242</v>
      </c>
      <c r="D74" s="185" t="s">
        <v>217</v>
      </c>
      <c r="E74" s="185" t="s">
        <v>243</v>
      </c>
      <c r="F74" s="185" t="s">
        <v>219</v>
      </c>
      <c r="G74" s="185" t="s">
        <v>250</v>
      </c>
      <c r="H74" s="185"/>
      <c r="I74" s="185" t="s">
        <v>244</v>
      </c>
      <c r="J74" s="185"/>
      <c r="K74" s="187">
        <f>K75+K76+K77+K78</f>
        <v>0</v>
      </c>
      <c r="L74" s="187">
        <f>L75+L76+L77+L78</f>
        <v>302400</v>
      </c>
      <c r="M74" s="187">
        <f>M75+M76+M77+M78</f>
        <v>0</v>
      </c>
      <c r="N74" s="187">
        <f>N75+N76+N77+N78</f>
        <v>302400</v>
      </c>
      <c r="O74" s="187">
        <f>O75+O76+O77+O78</f>
        <v>0</v>
      </c>
      <c r="P74" s="187">
        <f>P75+P76+P77+P78</f>
        <v>302400</v>
      </c>
      <c r="Q74" s="187">
        <f>Q75+Q76+Q77+Q78</f>
        <v>302400</v>
      </c>
    </row>
    <row r="75" spans="1:17" s="195" customFormat="1" ht="15.75" customHeight="1" hidden="1">
      <c r="A75" s="199" t="s">
        <v>249</v>
      </c>
      <c r="B75" s="199"/>
      <c r="C75" s="190" t="s">
        <v>242</v>
      </c>
      <c r="D75" s="190" t="s">
        <v>217</v>
      </c>
      <c r="E75" s="190" t="s">
        <v>216</v>
      </c>
      <c r="F75" s="190" t="s">
        <v>219</v>
      </c>
      <c r="G75" s="190" t="s">
        <v>250</v>
      </c>
      <c r="H75" s="190" t="s">
        <v>251</v>
      </c>
      <c r="I75" s="190" t="s">
        <v>245</v>
      </c>
      <c r="J75" s="190" t="s">
        <v>233</v>
      </c>
      <c r="K75" s="193"/>
      <c r="L75" s="194"/>
      <c r="M75" s="194"/>
      <c r="N75" s="194"/>
      <c r="O75" s="194"/>
      <c r="P75" s="194"/>
      <c r="Q75" s="194"/>
    </row>
    <row r="76" spans="1:17" s="195" customFormat="1" ht="15.75" customHeight="1">
      <c r="A76" s="199" t="s">
        <v>252</v>
      </c>
      <c r="B76" s="199"/>
      <c r="C76" s="190" t="s">
        <v>242</v>
      </c>
      <c r="D76" s="190" t="s">
        <v>217</v>
      </c>
      <c r="E76" s="190" t="s">
        <v>243</v>
      </c>
      <c r="F76" s="190" t="s">
        <v>219</v>
      </c>
      <c r="G76" s="190" t="s">
        <v>250</v>
      </c>
      <c r="H76" s="190" t="s">
        <v>253</v>
      </c>
      <c r="I76" s="192" t="s">
        <v>244</v>
      </c>
      <c r="J76" s="190" t="s">
        <v>233</v>
      </c>
      <c r="K76" s="193"/>
      <c r="L76" s="194">
        <f>N76</f>
        <v>125500</v>
      </c>
      <c r="M76" s="194"/>
      <c r="N76" s="194">
        <v>125500</v>
      </c>
      <c r="O76" s="194"/>
      <c r="P76" s="194">
        <v>125500</v>
      </c>
      <c r="Q76" s="194">
        <v>125500</v>
      </c>
    </row>
    <row r="77" spans="1:17" s="195" customFormat="1" ht="15.75" customHeight="1">
      <c r="A77" s="199" t="s">
        <v>254</v>
      </c>
      <c r="B77" s="199"/>
      <c r="C77" s="190" t="s">
        <v>242</v>
      </c>
      <c r="D77" s="190" t="s">
        <v>217</v>
      </c>
      <c r="E77" s="190" t="s">
        <v>243</v>
      </c>
      <c r="F77" s="190" t="s">
        <v>219</v>
      </c>
      <c r="G77" s="190" t="s">
        <v>250</v>
      </c>
      <c r="H77" s="190" t="s">
        <v>255</v>
      </c>
      <c r="I77" s="192" t="s">
        <v>244</v>
      </c>
      <c r="J77" s="190" t="s">
        <v>233</v>
      </c>
      <c r="K77" s="193"/>
      <c r="L77" s="194">
        <f>N77</f>
        <v>159200</v>
      </c>
      <c r="M77" s="194"/>
      <c r="N77" s="194">
        <v>159200</v>
      </c>
      <c r="O77" s="194"/>
      <c r="P77" s="194">
        <v>159200</v>
      </c>
      <c r="Q77" s="194">
        <v>159200</v>
      </c>
    </row>
    <row r="78" spans="1:17" s="195" customFormat="1" ht="15.75" customHeight="1">
      <c r="A78" s="199" t="s">
        <v>256</v>
      </c>
      <c r="B78" s="199"/>
      <c r="C78" s="190" t="s">
        <v>242</v>
      </c>
      <c r="D78" s="190" t="s">
        <v>217</v>
      </c>
      <c r="E78" s="190" t="s">
        <v>243</v>
      </c>
      <c r="F78" s="190" t="s">
        <v>219</v>
      </c>
      <c r="G78" s="190" t="s">
        <v>250</v>
      </c>
      <c r="H78" s="190" t="s">
        <v>257</v>
      </c>
      <c r="I78" s="192" t="s">
        <v>244</v>
      </c>
      <c r="J78" s="190" t="s">
        <v>233</v>
      </c>
      <c r="K78" s="193"/>
      <c r="L78" s="194">
        <f>N78</f>
        <v>17700</v>
      </c>
      <c r="M78" s="194"/>
      <c r="N78" s="194">
        <v>17700</v>
      </c>
      <c r="O78" s="194"/>
      <c r="P78" s="194">
        <v>17700</v>
      </c>
      <c r="Q78" s="194">
        <v>17700</v>
      </c>
    </row>
    <row r="79" spans="1:17" s="188" customFormat="1" ht="30" customHeight="1">
      <c r="A79" s="200" t="s">
        <v>258</v>
      </c>
      <c r="B79" s="200"/>
      <c r="C79" s="185" t="s">
        <v>242</v>
      </c>
      <c r="D79" s="185" t="s">
        <v>217</v>
      </c>
      <c r="E79" s="185" t="s">
        <v>243</v>
      </c>
      <c r="F79" s="185" t="s">
        <v>219</v>
      </c>
      <c r="G79" s="185" t="s">
        <v>259</v>
      </c>
      <c r="H79" s="185"/>
      <c r="I79" s="185" t="s">
        <v>244</v>
      </c>
      <c r="J79" s="185"/>
      <c r="K79" s="187">
        <f>K80+K81+K82+K83</f>
        <v>0</v>
      </c>
      <c r="L79" s="187">
        <f>L80+L81+L82+L83</f>
        <v>311333</v>
      </c>
      <c r="M79" s="187">
        <f>M80+M81+M82+M83</f>
        <v>0</v>
      </c>
      <c r="N79" s="187">
        <f>N80+N81+N82+N83</f>
        <v>311333</v>
      </c>
      <c r="O79" s="187">
        <f>O80+O81+O82+O83</f>
        <v>0</v>
      </c>
      <c r="P79" s="187">
        <f>P80+P81+P82+P83</f>
        <v>311333</v>
      </c>
      <c r="Q79" s="187">
        <f>Q80+Q81+Q82+Q83</f>
        <v>311333</v>
      </c>
    </row>
    <row r="80" spans="1:17" s="195" customFormat="1" ht="28.5" customHeight="1">
      <c r="A80" s="199" t="s">
        <v>258</v>
      </c>
      <c r="B80" s="199"/>
      <c r="C80" s="190" t="s">
        <v>242</v>
      </c>
      <c r="D80" s="190" t="s">
        <v>217</v>
      </c>
      <c r="E80" s="190" t="s">
        <v>243</v>
      </c>
      <c r="F80" s="190" t="s">
        <v>219</v>
      </c>
      <c r="G80" s="190" t="s">
        <v>259</v>
      </c>
      <c r="H80" s="190" t="s">
        <v>222</v>
      </c>
      <c r="I80" s="192" t="s">
        <v>244</v>
      </c>
      <c r="J80" s="190" t="s">
        <v>233</v>
      </c>
      <c r="K80" s="193"/>
      <c r="L80" s="194">
        <f>M80+N80</f>
        <v>202013</v>
      </c>
      <c r="M80" s="194"/>
      <c r="N80" s="194">
        <v>202013</v>
      </c>
      <c r="O80" s="194"/>
      <c r="P80" s="194">
        <v>202013</v>
      </c>
      <c r="Q80" s="194">
        <v>202013</v>
      </c>
    </row>
    <row r="81" spans="1:17" s="195" customFormat="1" ht="29.25" customHeight="1">
      <c r="A81" s="199" t="s">
        <v>260</v>
      </c>
      <c r="B81" s="199"/>
      <c r="C81" s="190" t="s">
        <v>242</v>
      </c>
      <c r="D81" s="190" t="s">
        <v>217</v>
      </c>
      <c r="E81" s="190" t="s">
        <v>243</v>
      </c>
      <c r="F81" s="190" t="s">
        <v>219</v>
      </c>
      <c r="G81" s="190" t="s">
        <v>259</v>
      </c>
      <c r="H81" s="190" t="s">
        <v>261</v>
      </c>
      <c r="I81" s="192" t="s">
        <v>244</v>
      </c>
      <c r="J81" s="190" t="s">
        <v>233</v>
      </c>
      <c r="K81" s="193"/>
      <c r="L81" s="194">
        <f>M81+N81</f>
        <v>14400</v>
      </c>
      <c r="M81" s="194"/>
      <c r="N81" s="194">
        <v>14400</v>
      </c>
      <c r="O81" s="194"/>
      <c r="P81" s="194">
        <v>14400</v>
      </c>
      <c r="Q81" s="194">
        <v>14400</v>
      </c>
    </row>
    <row r="82" spans="1:17" s="195" customFormat="1" ht="29.25" customHeight="1">
      <c r="A82" s="206" t="s">
        <v>262</v>
      </c>
      <c r="B82" s="206"/>
      <c r="C82" s="190" t="s">
        <v>242</v>
      </c>
      <c r="D82" s="190" t="s">
        <v>217</v>
      </c>
      <c r="E82" s="190" t="s">
        <v>243</v>
      </c>
      <c r="F82" s="190" t="s">
        <v>219</v>
      </c>
      <c r="G82" s="190" t="s">
        <v>259</v>
      </c>
      <c r="H82" s="190" t="s">
        <v>263</v>
      </c>
      <c r="I82" s="192" t="s">
        <v>244</v>
      </c>
      <c r="J82" s="190" t="s">
        <v>233</v>
      </c>
      <c r="K82" s="193"/>
      <c r="L82" s="194">
        <f>M82+N82</f>
        <v>94920</v>
      </c>
      <c r="M82" s="194"/>
      <c r="N82" s="194">
        <v>94920</v>
      </c>
      <c r="O82" s="194"/>
      <c r="P82" s="194">
        <v>94920</v>
      </c>
      <c r="Q82" s="194">
        <v>94920</v>
      </c>
    </row>
    <row r="83" spans="1:17" s="195" customFormat="1" ht="29.25" customHeight="1" hidden="1">
      <c r="A83" s="199" t="s">
        <v>258</v>
      </c>
      <c r="B83" s="199"/>
      <c r="C83" s="190" t="s">
        <v>242</v>
      </c>
      <c r="D83" s="190" t="s">
        <v>217</v>
      </c>
      <c r="E83" s="190" t="s">
        <v>216</v>
      </c>
      <c r="F83" s="190" t="s">
        <v>219</v>
      </c>
      <c r="G83" s="190" t="s">
        <v>259</v>
      </c>
      <c r="H83" s="190" t="s">
        <v>264</v>
      </c>
      <c r="I83" s="190" t="s">
        <v>245</v>
      </c>
      <c r="J83" s="190" t="s">
        <v>233</v>
      </c>
      <c r="K83" s="193"/>
      <c r="L83" s="194">
        <f>M83+N83</f>
        <v>0</v>
      </c>
      <c r="M83" s="194"/>
      <c r="N83" s="194"/>
      <c r="O83" s="194"/>
      <c r="P83" s="194"/>
      <c r="Q83" s="194"/>
    </row>
    <row r="84" spans="1:17" s="188" customFormat="1" ht="15.75" customHeight="1">
      <c r="A84" s="200" t="s">
        <v>234</v>
      </c>
      <c r="B84" s="200"/>
      <c r="C84" s="185" t="s">
        <v>242</v>
      </c>
      <c r="D84" s="185" t="s">
        <v>217</v>
      </c>
      <c r="E84" s="185" t="s">
        <v>243</v>
      </c>
      <c r="F84" s="185" t="s">
        <v>219</v>
      </c>
      <c r="G84" s="185" t="s">
        <v>235</v>
      </c>
      <c r="H84" s="185"/>
      <c r="I84" s="185" t="s">
        <v>244</v>
      </c>
      <c r="J84" s="185"/>
      <c r="K84" s="187">
        <f>K85+K86</f>
        <v>0</v>
      </c>
      <c r="L84" s="187">
        <f>L85+L86+L87</f>
        <v>2999303</v>
      </c>
      <c r="M84" s="187">
        <f>M85+M86+M87</f>
        <v>2705550</v>
      </c>
      <c r="N84" s="187">
        <f>N85+N86+N87</f>
        <v>293753</v>
      </c>
      <c r="O84" s="187">
        <f>O85+O86</f>
        <v>0</v>
      </c>
      <c r="P84" s="187">
        <f>P85+P86+P87</f>
        <v>2999303</v>
      </c>
      <c r="Q84" s="187">
        <f>Q85+Q86+Q87</f>
        <v>2999303</v>
      </c>
    </row>
    <row r="85" spans="1:17" s="195" customFormat="1" ht="15.75" customHeight="1">
      <c r="A85" s="199" t="s">
        <v>234</v>
      </c>
      <c r="B85" s="199"/>
      <c r="C85" s="190" t="s">
        <v>242</v>
      </c>
      <c r="D85" s="190" t="s">
        <v>217</v>
      </c>
      <c r="E85" s="190" t="s">
        <v>243</v>
      </c>
      <c r="F85" s="190" t="s">
        <v>219</v>
      </c>
      <c r="G85" s="190" t="s">
        <v>235</v>
      </c>
      <c r="H85" s="190" t="s">
        <v>222</v>
      </c>
      <c r="I85" s="192" t="s">
        <v>244</v>
      </c>
      <c r="J85" s="190" t="s">
        <v>233</v>
      </c>
      <c r="K85" s="193"/>
      <c r="L85" s="194">
        <f>M85+N85</f>
        <v>234953</v>
      </c>
      <c r="M85" s="194"/>
      <c r="N85" s="194">
        <v>234953</v>
      </c>
      <c r="O85" s="194"/>
      <c r="P85" s="194">
        <v>234953</v>
      </c>
      <c r="Q85" s="194">
        <v>234953</v>
      </c>
    </row>
    <row r="86" spans="1:17" s="195" customFormat="1" ht="15.75" customHeight="1">
      <c r="A86" s="206" t="s">
        <v>265</v>
      </c>
      <c r="B86" s="206"/>
      <c r="C86" s="190" t="s">
        <v>242</v>
      </c>
      <c r="D86" s="190" t="s">
        <v>217</v>
      </c>
      <c r="E86" s="190" t="s">
        <v>243</v>
      </c>
      <c r="F86" s="190" t="s">
        <v>219</v>
      </c>
      <c r="G86" s="190" t="s">
        <v>235</v>
      </c>
      <c r="H86" s="190" t="s">
        <v>261</v>
      </c>
      <c r="I86" s="192" t="s">
        <v>244</v>
      </c>
      <c r="J86" s="190" t="s">
        <v>233</v>
      </c>
      <c r="K86" s="193"/>
      <c r="L86" s="194">
        <f>M86+N86</f>
        <v>58800</v>
      </c>
      <c r="M86" s="194"/>
      <c r="N86" s="194">
        <v>58800</v>
      </c>
      <c r="O86" s="194"/>
      <c r="P86" s="194">
        <v>58800</v>
      </c>
      <c r="Q86" s="194">
        <v>58800</v>
      </c>
    </row>
    <row r="87" spans="1:17" s="195" customFormat="1" ht="26.25" customHeight="1">
      <c r="A87" s="206" t="s">
        <v>266</v>
      </c>
      <c r="B87" s="206"/>
      <c r="C87" s="190" t="s">
        <v>242</v>
      </c>
      <c r="D87" s="190" t="s">
        <v>217</v>
      </c>
      <c r="E87" s="190" t="s">
        <v>243</v>
      </c>
      <c r="F87" s="190" t="s">
        <v>219</v>
      </c>
      <c r="G87" s="190" t="s">
        <v>235</v>
      </c>
      <c r="H87" s="190" t="s">
        <v>248</v>
      </c>
      <c r="I87" s="192" t="s">
        <v>244</v>
      </c>
      <c r="J87" s="190" t="s">
        <v>233</v>
      </c>
      <c r="K87" s="193"/>
      <c r="L87" s="194">
        <f>M87+N87</f>
        <v>2705550</v>
      </c>
      <c r="M87" s="194">
        <v>2705550</v>
      </c>
      <c r="N87" s="194"/>
      <c r="O87" s="194"/>
      <c r="P87" s="194">
        <v>2705550</v>
      </c>
      <c r="Q87" s="194">
        <v>2705550</v>
      </c>
    </row>
    <row r="88" spans="1:17" s="188" customFormat="1" ht="23.25" customHeight="1">
      <c r="A88" s="200" t="s">
        <v>236</v>
      </c>
      <c r="B88" s="200"/>
      <c r="C88" s="185" t="s">
        <v>242</v>
      </c>
      <c r="D88" s="185" t="s">
        <v>217</v>
      </c>
      <c r="E88" s="185" t="s">
        <v>243</v>
      </c>
      <c r="F88" s="185" t="s">
        <v>219</v>
      </c>
      <c r="G88" s="185" t="s">
        <v>237</v>
      </c>
      <c r="H88" s="185"/>
      <c r="I88" s="185" t="s">
        <v>244</v>
      </c>
      <c r="J88" s="185"/>
      <c r="K88" s="187">
        <f>K89+K90</f>
        <v>0</v>
      </c>
      <c r="L88" s="187">
        <f>L89+L90</f>
        <v>130000</v>
      </c>
      <c r="M88" s="187">
        <f>M89+M90</f>
        <v>0</v>
      </c>
      <c r="N88" s="187">
        <f>N89+N90</f>
        <v>130000</v>
      </c>
      <c r="O88" s="187">
        <f>O89+O90</f>
        <v>0</v>
      </c>
      <c r="P88" s="187">
        <f>P89+P90</f>
        <v>130000</v>
      </c>
      <c r="Q88" s="187">
        <f>Q89+Q90</f>
        <v>130000</v>
      </c>
    </row>
    <row r="89" spans="1:17" s="195" customFormat="1" ht="27" customHeight="1">
      <c r="A89" s="199" t="s">
        <v>236</v>
      </c>
      <c r="B89" s="199"/>
      <c r="C89" s="190" t="s">
        <v>242</v>
      </c>
      <c r="D89" s="190" t="s">
        <v>217</v>
      </c>
      <c r="E89" s="190" t="s">
        <v>243</v>
      </c>
      <c r="F89" s="190" t="s">
        <v>219</v>
      </c>
      <c r="G89" s="190" t="s">
        <v>237</v>
      </c>
      <c r="H89" s="190" t="s">
        <v>222</v>
      </c>
      <c r="I89" s="192" t="s">
        <v>244</v>
      </c>
      <c r="J89" s="190" t="s">
        <v>233</v>
      </c>
      <c r="K89" s="193"/>
      <c r="L89" s="194">
        <f>M89+N89</f>
        <v>130000</v>
      </c>
      <c r="M89" s="194"/>
      <c r="N89" s="194">
        <v>130000</v>
      </c>
      <c r="O89" s="194"/>
      <c r="P89" s="194">
        <v>130000</v>
      </c>
      <c r="Q89" s="194">
        <v>130000</v>
      </c>
    </row>
    <row r="90" spans="1:17" s="195" customFormat="1" ht="27" customHeight="1" hidden="1">
      <c r="A90" s="199" t="s">
        <v>236</v>
      </c>
      <c r="B90" s="199"/>
      <c r="C90" s="190" t="s">
        <v>242</v>
      </c>
      <c r="D90" s="190" t="s">
        <v>217</v>
      </c>
      <c r="E90" s="190" t="s">
        <v>216</v>
      </c>
      <c r="F90" s="190" t="s">
        <v>219</v>
      </c>
      <c r="G90" s="190" t="s">
        <v>237</v>
      </c>
      <c r="H90" s="190" t="s">
        <v>224</v>
      </c>
      <c r="I90" s="190" t="s">
        <v>245</v>
      </c>
      <c r="J90" s="190" t="s">
        <v>233</v>
      </c>
      <c r="K90" s="193"/>
      <c r="L90" s="194">
        <f>M90+N90</f>
        <v>0</v>
      </c>
      <c r="M90" s="194"/>
      <c r="N90" s="194"/>
      <c r="O90" s="194"/>
      <c r="P90" s="194"/>
      <c r="Q90" s="194"/>
    </row>
    <row r="91" spans="1:17" s="188" customFormat="1" ht="27" customHeight="1">
      <c r="A91" s="200" t="s">
        <v>238</v>
      </c>
      <c r="B91" s="200"/>
      <c r="C91" s="185" t="s">
        <v>242</v>
      </c>
      <c r="D91" s="185" t="s">
        <v>217</v>
      </c>
      <c r="E91" s="185" t="s">
        <v>243</v>
      </c>
      <c r="F91" s="185" t="s">
        <v>219</v>
      </c>
      <c r="G91" s="185" t="s">
        <v>239</v>
      </c>
      <c r="H91" s="185"/>
      <c r="I91" s="185" t="s">
        <v>244</v>
      </c>
      <c r="J91" s="185"/>
      <c r="K91" s="187">
        <f>K92+K93+K94</f>
        <v>0</v>
      </c>
      <c r="L91" s="187">
        <f>L92+L93+L94</f>
        <v>2235234</v>
      </c>
      <c r="M91" s="187">
        <f>M92+M93+M94</f>
        <v>1758234</v>
      </c>
      <c r="N91" s="187">
        <f>N92+N93+N94</f>
        <v>477000</v>
      </c>
      <c r="O91" s="187">
        <f>O92+O93+O94</f>
        <v>0</v>
      </c>
      <c r="P91" s="187">
        <f>P92+P93+P94</f>
        <v>2235234</v>
      </c>
      <c r="Q91" s="187">
        <f>Q92+Q93+Q94</f>
        <v>2235234</v>
      </c>
    </row>
    <row r="92" spans="1:17" s="195" customFormat="1" ht="30" customHeight="1">
      <c r="A92" s="199" t="s">
        <v>238</v>
      </c>
      <c r="B92" s="199"/>
      <c r="C92" s="190" t="s">
        <v>242</v>
      </c>
      <c r="D92" s="190" t="s">
        <v>217</v>
      </c>
      <c r="E92" s="190" t="s">
        <v>243</v>
      </c>
      <c r="F92" s="190" t="s">
        <v>219</v>
      </c>
      <c r="G92" s="190" t="s">
        <v>239</v>
      </c>
      <c r="H92" s="190" t="s">
        <v>222</v>
      </c>
      <c r="I92" s="192" t="s">
        <v>244</v>
      </c>
      <c r="J92" s="190" t="s">
        <v>233</v>
      </c>
      <c r="K92" s="193"/>
      <c r="L92" s="194">
        <f>M92+N92</f>
        <v>1642604</v>
      </c>
      <c r="M92" s="194">
        <v>1165604</v>
      </c>
      <c r="N92" s="194">
        <v>477000</v>
      </c>
      <c r="O92" s="194"/>
      <c r="P92" s="194">
        <v>1642604</v>
      </c>
      <c r="Q92" s="194">
        <v>1642604</v>
      </c>
    </row>
    <row r="93" spans="1:17" s="195" customFormat="1" ht="30" customHeight="1">
      <c r="A93" s="199" t="s">
        <v>238</v>
      </c>
      <c r="B93" s="199"/>
      <c r="C93" s="190" t="s">
        <v>242</v>
      </c>
      <c r="D93" s="190" t="s">
        <v>217</v>
      </c>
      <c r="E93" s="190" t="s">
        <v>243</v>
      </c>
      <c r="F93" s="190" t="s">
        <v>219</v>
      </c>
      <c r="G93" s="190" t="s">
        <v>239</v>
      </c>
      <c r="H93" s="190" t="s">
        <v>267</v>
      </c>
      <c r="I93" s="192" t="s">
        <v>244</v>
      </c>
      <c r="J93" s="190" t="s">
        <v>233</v>
      </c>
      <c r="K93" s="193"/>
      <c r="L93" s="194">
        <f>M93+N93</f>
        <v>592630</v>
      </c>
      <c r="M93" s="194">
        <v>592630</v>
      </c>
      <c r="N93" s="194"/>
      <c r="O93" s="194"/>
      <c r="P93" s="194">
        <v>592630</v>
      </c>
      <c r="Q93" s="194">
        <v>592630</v>
      </c>
    </row>
    <row r="94" spans="1:17" s="195" customFormat="1" ht="29.25" customHeight="1" hidden="1">
      <c r="A94" s="199" t="s">
        <v>238</v>
      </c>
      <c r="B94" s="199"/>
      <c r="C94" s="190" t="s">
        <v>242</v>
      </c>
      <c r="D94" s="190" t="s">
        <v>217</v>
      </c>
      <c r="E94" s="190" t="s">
        <v>216</v>
      </c>
      <c r="F94" s="190" t="s">
        <v>219</v>
      </c>
      <c r="G94" s="190" t="s">
        <v>239</v>
      </c>
      <c r="H94" s="190" t="s">
        <v>224</v>
      </c>
      <c r="I94" s="190" t="s">
        <v>245</v>
      </c>
      <c r="J94" s="190" t="s">
        <v>233</v>
      </c>
      <c r="K94" s="193"/>
      <c r="L94" s="194">
        <f>M94+N94</f>
        <v>0</v>
      </c>
      <c r="M94" s="194"/>
      <c r="N94" s="194"/>
      <c r="O94" s="194"/>
      <c r="P94" s="194"/>
      <c r="Q94" s="194"/>
    </row>
    <row r="95" spans="1:17" s="188" customFormat="1" ht="15.75" customHeight="1">
      <c r="A95" s="200" t="s">
        <v>268</v>
      </c>
      <c r="B95" s="200"/>
      <c r="C95" s="185" t="s">
        <v>242</v>
      </c>
      <c r="D95" s="185" t="s">
        <v>217</v>
      </c>
      <c r="E95" s="185" t="s">
        <v>243</v>
      </c>
      <c r="F95" s="185" t="s">
        <v>219</v>
      </c>
      <c r="G95" s="185" t="s">
        <v>269</v>
      </c>
      <c r="H95" s="185"/>
      <c r="I95" s="185" t="s">
        <v>244</v>
      </c>
      <c r="J95" s="185"/>
      <c r="K95" s="187">
        <f>K96+K97+K98+K99</f>
        <v>0</v>
      </c>
      <c r="L95" s="187">
        <f>L96+L97+L98+L99</f>
        <v>838400</v>
      </c>
      <c r="M95" s="187">
        <f>M96+M97+M98+M99</f>
        <v>390000</v>
      </c>
      <c r="N95" s="187">
        <f>N96+N97+N98+N99</f>
        <v>448400</v>
      </c>
      <c r="O95" s="187">
        <f>O96+O97+O98+O99</f>
        <v>0</v>
      </c>
      <c r="P95" s="187">
        <f>P96+P97+P98+P99</f>
        <v>838300</v>
      </c>
      <c r="Q95" s="187">
        <f>Q96+Q97+Q98+Q99</f>
        <v>838200</v>
      </c>
    </row>
    <row r="96" spans="1:17" s="195" customFormat="1" ht="30" customHeight="1">
      <c r="A96" s="206" t="s">
        <v>270</v>
      </c>
      <c r="B96" s="206"/>
      <c r="C96" s="190" t="s">
        <v>242</v>
      </c>
      <c r="D96" s="190" t="s">
        <v>217</v>
      </c>
      <c r="E96" s="190" t="s">
        <v>243</v>
      </c>
      <c r="F96" s="190" t="s">
        <v>219</v>
      </c>
      <c r="G96" s="190" t="s">
        <v>269</v>
      </c>
      <c r="H96" s="190" t="s">
        <v>271</v>
      </c>
      <c r="I96" s="192" t="s">
        <v>244</v>
      </c>
      <c r="J96" s="190" t="s">
        <v>272</v>
      </c>
      <c r="K96" s="193"/>
      <c r="L96" s="194">
        <f>M96+N96</f>
        <v>444000</v>
      </c>
      <c r="M96" s="194"/>
      <c r="N96" s="194">
        <v>444000</v>
      </c>
      <c r="O96" s="194"/>
      <c r="P96" s="194">
        <v>444000</v>
      </c>
      <c r="Q96" s="194">
        <v>444000</v>
      </c>
    </row>
    <row r="97" spans="1:17" s="169" customFormat="1" ht="30" customHeight="1">
      <c r="A97" s="207" t="s">
        <v>273</v>
      </c>
      <c r="B97" s="207"/>
      <c r="C97" s="174" t="s">
        <v>242</v>
      </c>
      <c r="D97" s="174" t="s">
        <v>217</v>
      </c>
      <c r="E97" s="174" t="s">
        <v>243</v>
      </c>
      <c r="F97" s="174" t="s">
        <v>219</v>
      </c>
      <c r="G97" s="182" t="s">
        <v>269</v>
      </c>
      <c r="H97" s="182" t="s">
        <v>274</v>
      </c>
      <c r="I97" s="208" t="s">
        <v>244</v>
      </c>
      <c r="J97" s="174" t="s">
        <v>272</v>
      </c>
      <c r="K97" s="167"/>
      <c r="L97" s="176">
        <f>M97+N97</f>
        <v>4400</v>
      </c>
      <c r="M97" s="176"/>
      <c r="N97" s="176">
        <v>4400</v>
      </c>
      <c r="O97" s="176"/>
      <c r="P97" s="176">
        <v>4300</v>
      </c>
      <c r="Q97" s="176">
        <v>4200</v>
      </c>
    </row>
    <row r="98" spans="1:17" s="169" customFormat="1" ht="29.25" customHeight="1">
      <c r="A98" s="207" t="s">
        <v>275</v>
      </c>
      <c r="B98" s="207"/>
      <c r="C98" s="174" t="s">
        <v>242</v>
      </c>
      <c r="D98" s="174" t="s">
        <v>217</v>
      </c>
      <c r="E98" s="174" t="s">
        <v>243</v>
      </c>
      <c r="F98" s="174" t="s">
        <v>219</v>
      </c>
      <c r="G98" s="182" t="s">
        <v>269</v>
      </c>
      <c r="H98" s="182" t="s">
        <v>222</v>
      </c>
      <c r="I98" s="208" t="s">
        <v>244</v>
      </c>
      <c r="J98" s="174" t="s">
        <v>233</v>
      </c>
      <c r="K98" s="167"/>
      <c r="L98" s="176">
        <f>M98+N98</f>
        <v>390000</v>
      </c>
      <c r="M98" s="194">
        <v>390000</v>
      </c>
      <c r="N98" s="176"/>
      <c r="O98" s="176"/>
      <c r="P98" s="176">
        <v>390000</v>
      </c>
      <c r="Q98" s="176">
        <v>390000</v>
      </c>
    </row>
    <row r="99" spans="1:17" s="169" customFormat="1" ht="29.25" customHeight="1" hidden="1">
      <c r="A99" s="180" t="s">
        <v>268</v>
      </c>
      <c r="B99" s="180"/>
      <c r="C99" s="174" t="s">
        <v>242</v>
      </c>
      <c r="D99" s="174" t="s">
        <v>217</v>
      </c>
      <c r="E99" s="174" t="s">
        <v>216</v>
      </c>
      <c r="F99" s="174" t="s">
        <v>219</v>
      </c>
      <c r="G99" s="182" t="s">
        <v>269</v>
      </c>
      <c r="H99" s="182" t="s">
        <v>222</v>
      </c>
      <c r="I99" s="174" t="s">
        <v>245</v>
      </c>
      <c r="J99" s="174" t="s">
        <v>276</v>
      </c>
      <c r="K99" s="167"/>
      <c r="L99" s="176">
        <f>M99+N99</f>
        <v>0</v>
      </c>
      <c r="M99" s="176"/>
      <c r="N99" s="176"/>
      <c r="O99" s="176"/>
      <c r="P99" s="176"/>
      <c r="Q99" s="176"/>
    </row>
    <row r="100" spans="1:17" s="169" customFormat="1" ht="15.75" customHeight="1" hidden="1">
      <c r="A100" s="209"/>
      <c r="B100" s="209"/>
      <c r="C100" s="165" t="s">
        <v>242</v>
      </c>
      <c r="D100" s="165" t="s">
        <v>217</v>
      </c>
      <c r="E100" s="165" t="s">
        <v>216</v>
      </c>
      <c r="F100" s="166"/>
      <c r="G100" s="167"/>
      <c r="H100" s="167"/>
      <c r="I100" s="165" t="s">
        <v>245</v>
      </c>
      <c r="J100" s="174"/>
      <c r="K100" s="168">
        <f>K101</f>
        <v>0</v>
      </c>
      <c r="L100" s="168">
        <f>L101</f>
        <v>0</v>
      </c>
      <c r="M100" s="168">
        <f>M101</f>
        <v>0</v>
      </c>
      <c r="N100" s="168">
        <f>N101</f>
        <v>0</v>
      </c>
      <c r="O100" s="168">
        <f>O101</f>
        <v>0</v>
      </c>
      <c r="P100" s="168">
        <f>P101</f>
        <v>0</v>
      </c>
      <c r="Q100" s="168">
        <f>Q101</f>
        <v>0</v>
      </c>
    </row>
    <row r="101" spans="1:17" s="169" customFormat="1" ht="15.75" customHeight="1" hidden="1">
      <c r="A101" s="209"/>
      <c r="B101" s="209"/>
      <c r="C101" s="165" t="s">
        <v>242</v>
      </c>
      <c r="D101" s="165" t="s">
        <v>217</v>
      </c>
      <c r="E101" s="165" t="s">
        <v>216</v>
      </c>
      <c r="F101" s="166" t="s">
        <v>277</v>
      </c>
      <c r="G101" s="167"/>
      <c r="H101" s="167"/>
      <c r="I101" s="165" t="s">
        <v>245</v>
      </c>
      <c r="J101" s="174"/>
      <c r="K101" s="168">
        <f>K102+K104</f>
        <v>0</v>
      </c>
      <c r="L101" s="168">
        <f>L102+L104</f>
        <v>0</v>
      </c>
      <c r="M101" s="168">
        <f>M102+M104</f>
        <v>0</v>
      </c>
      <c r="N101" s="168">
        <f>N102+N104</f>
        <v>0</v>
      </c>
      <c r="O101" s="168">
        <f>O102+O104</f>
        <v>0</v>
      </c>
      <c r="P101" s="168">
        <f>P102+P104</f>
        <v>0</v>
      </c>
      <c r="Q101" s="168">
        <f>Q102+Q104</f>
        <v>0</v>
      </c>
    </row>
    <row r="102" spans="1:17" s="172" customFormat="1" ht="29.25" customHeight="1" hidden="1">
      <c r="A102" s="179" t="s">
        <v>258</v>
      </c>
      <c r="B102" s="179"/>
      <c r="C102" s="165" t="s">
        <v>242</v>
      </c>
      <c r="D102" s="165" t="s">
        <v>217</v>
      </c>
      <c r="E102" s="165" t="s">
        <v>216</v>
      </c>
      <c r="F102" s="166" t="s">
        <v>277</v>
      </c>
      <c r="G102" s="181" t="s">
        <v>259</v>
      </c>
      <c r="H102" s="181"/>
      <c r="I102" s="165" t="s">
        <v>245</v>
      </c>
      <c r="J102" s="165"/>
      <c r="K102" s="210"/>
      <c r="L102" s="211"/>
      <c r="M102" s="211"/>
      <c r="N102" s="211"/>
      <c r="O102" s="211"/>
      <c r="P102" s="211"/>
      <c r="Q102" s="211"/>
    </row>
    <row r="103" spans="1:17" s="169" customFormat="1" ht="28.5" customHeight="1" hidden="1">
      <c r="A103" s="180" t="s">
        <v>258</v>
      </c>
      <c r="B103" s="180"/>
      <c r="C103" s="174" t="s">
        <v>242</v>
      </c>
      <c r="D103" s="174" t="s">
        <v>217</v>
      </c>
      <c r="E103" s="174" t="s">
        <v>216</v>
      </c>
      <c r="F103" s="190" t="s">
        <v>277</v>
      </c>
      <c r="G103" s="182" t="s">
        <v>259</v>
      </c>
      <c r="H103" s="182" t="s">
        <v>278</v>
      </c>
      <c r="I103" s="174" t="s">
        <v>245</v>
      </c>
      <c r="J103" s="174" t="s">
        <v>233</v>
      </c>
      <c r="K103" s="167"/>
      <c r="L103" s="176"/>
      <c r="M103" s="176"/>
      <c r="N103" s="176"/>
      <c r="O103" s="176"/>
      <c r="P103" s="176"/>
      <c r="Q103" s="176"/>
    </row>
    <row r="104" spans="1:17" s="172" customFormat="1" ht="15.75" customHeight="1" hidden="1">
      <c r="A104" s="179" t="s">
        <v>234</v>
      </c>
      <c r="B104" s="179"/>
      <c r="C104" s="165" t="s">
        <v>242</v>
      </c>
      <c r="D104" s="165" t="s">
        <v>217</v>
      </c>
      <c r="E104" s="165" t="s">
        <v>216</v>
      </c>
      <c r="F104" s="165" t="s">
        <v>277</v>
      </c>
      <c r="G104" s="181" t="s">
        <v>235</v>
      </c>
      <c r="H104" s="181"/>
      <c r="I104" s="165" t="s">
        <v>245</v>
      </c>
      <c r="J104" s="165"/>
      <c r="K104" s="210"/>
      <c r="L104" s="211"/>
      <c r="M104" s="211"/>
      <c r="N104" s="211"/>
      <c r="O104" s="211"/>
      <c r="P104" s="211"/>
      <c r="Q104" s="211"/>
    </row>
    <row r="105" spans="1:17" s="169" customFormat="1" ht="15.75" customHeight="1" hidden="1">
      <c r="A105" s="180" t="s">
        <v>234</v>
      </c>
      <c r="B105" s="180"/>
      <c r="C105" s="174" t="s">
        <v>242</v>
      </c>
      <c r="D105" s="174" t="s">
        <v>217</v>
      </c>
      <c r="E105" s="174" t="s">
        <v>216</v>
      </c>
      <c r="F105" s="174" t="s">
        <v>277</v>
      </c>
      <c r="G105" s="182" t="s">
        <v>235</v>
      </c>
      <c r="H105" s="182" t="s">
        <v>279</v>
      </c>
      <c r="I105" s="174" t="s">
        <v>245</v>
      </c>
      <c r="J105" s="174" t="s">
        <v>233</v>
      </c>
      <c r="K105" s="167"/>
      <c r="L105" s="176"/>
      <c r="M105" s="176"/>
      <c r="N105" s="176"/>
      <c r="O105" s="176"/>
      <c r="P105" s="176"/>
      <c r="Q105" s="176"/>
    </row>
    <row r="106" spans="1:17" s="169" customFormat="1" ht="15.75" customHeight="1" hidden="1">
      <c r="A106" s="180" t="s">
        <v>234</v>
      </c>
      <c r="B106" s="180"/>
      <c r="C106" s="174" t="s">
        <v>242</v>
      </c>
      <c r="D106" s="174" t="s">
        <v>217</v>
      </c>
      <c r="E106" s="174" t="s">
        <v>216</v>
      </c>
      <c r="F106" s="174" t="s">
        <v>277</v>
      </c>
      <c r="G106" s="182" t="s">
        <v>235</v>
      </c>
      <c r="H106" s="182" t="s">
        <v>280</v>
      </c>
      <c r="I106" s="174" t="s">
        <v>245</v>
      </c>
      <c r="J106" s="174" t="s">
        <v>233</v>
      </c>
      <c r="K106" s="167"/>
      <c r="L106" s="176"/>
      <c r="M106" s="176"/>
      <c r="N106" s="176"/>
      <c r="O106" s="176"/>
      <c r="P106" s="176"/>
      <c r="Q106" s="176"/>
    </row>
    <row r="107" spans="1:17" s="156" customFormat="1" ht="39" customHeight="1">
      <c r="A107" s="161" t="s">
        <v>281</v>
      </c>
      <c r="B107" s="161"/>
      <c r="C107" s="183" t="s">
        <v>243</v>
      </c>
      <c r="D107" s="183"/>
      <c r="E107" s="183"/>
      <c r="F107" s="183"/>
      <c r="G107" s="183"/>
      <c r="H107" s="183"/>
      <c r="I107" s="183"/>
      <c r="J107" s="183"/>
      <c r="K107" s="163">
        <f>SUM(K108:K121)</f>
        <v>0</v>
      </c>
      <c r="L107" s="163">
        <f>SUM(L108:L121)</f>
        <v>217003</v>
      </c>
      <c r="M107" s="163">
        <f>SUM(M108:M121)</f>
        <v>0</v>
      </c>
      <c r="N107" s="163">
        <f>SUM(N108:N121)</f>
        <v>217003</v>
      </c>
      <c r="O107" s="163">
        <f>SUM(O108:O121)</f>
        <v>0</v>
      </c>
      <c r="P107" s="163">
        <f>SUM(P108:P121)</f>
        <v>217003</v>
      </c>
      <c r="Q107" s="163">
        <f>SUM(Q108:Q121)</f>
        <v>217003</v>
      </c>
    </row>
    <row r="108" spans="1:17" s="156" customFormat="1" ht="15.75" customHeight="1">
      <c r="A108" s="180" t="s">
        <v>282</v>
      </c>
      <c r="B108" s="180"/>
      <c r="C108" s="212" t="s">
        <v>283</v>
      </c>
      <c r="D108" s="212"/>
      <c r="E108" s="212"/>
      <c r="F108" s="212"/>
      <c r="G108" s="212"/>
      <c r="H108" s="212"/>
      <c r="I108" s="208"/>
      <c r="J108" s="212" t="s">
        <v>223</v>
      </c>
      <c r="K108" s="212"/>
      <c r="L108" s="213">
        <f>SUM(M108:N108)</f>
        <v>131533.53</v>
      </c>
      <c r="M108" s="213"/>
      <c r="N108" s="213">
        <v>131533.53</v>
      </c>
      <c r="O108" s="213"/>
      <c r="P108" s="213">
        <v>131533.53</v>
      </c>
      <c r="Q108" s="213">
        <v>131533.53</v>
      </c>
    </row>
    <row r="109" spans="1:17" s="156" customFormat="1" ht="15.75" customHeight="1" hidden="1">
      <c r="A109" s="180" t="s">
        <v>225</v>
      </c>
      <c r="B109" s="180"/>
      <c r="C109" s="212" t="s">
        <v>283</v>
      </c>
      <c r="D109" s="212"/>
      <c r="E109" s="212"/>
      <c r="F109" s="212"/>
      <c r="G109" s="212"/>
      <c r="H109" s="212"/>
      <c r="I109" s="208"/>
      <c r="J109" s="212"/>
      <c r="K109" s="212"/>
      <c r="L109" s="213">
        <f>SUM(M109:N109)</f>
        <v>0</v>
      </c>
      <c r="M109" s="213"/>
      <c r="N109" s="213"/>
      <c r="O109" s="213"/>
      <c r="P109" s="213"/>
      <c r="Q109" s="213"/>
    </row>
    <row r="110" spans="1:17" s="156" customFormat="1" ht="15.75" customHeight="1">
      <c r="A110" s="180" t="s">
        <v>284</v>
      </c>
      <c r="B110" s="180"/>
      <c r="C110" s="212" t="s">
        <v>283</v>
      </c>
      <c r="D110" s="212"/>
      <c r="E110" s="212"/>
      <c r="F110" s="212"/>
      <c r="G110" s="212"/>
      <c r="H110" s="212"/>
      <c r="I110" s="208"/>
      <c r="J110" s="212" t="s">
        <v>230</v>
      </c>
      <c r="K110" s="212"/>
      <c r="L110" s="213">
        <f>SUM(M110:N110)</f>
        <v>39723.12</v>
      </c>
      <c r="M110" s="213"/>
      <c r="N110" s="213">
        <v>39723.12</v>
      </c>
      <c r="O110" s="213"/>
      <c r="P110" s="213">
        <v>39723.12</v>
      </c>
      <c r="Q110" s="213">
        <v>39723.12</v>
      </c>
    </row>
    <row r="111" spans="1:17" s="156" customFormat="1" ht="15.75" customHeight="1" hidden="1">
      <c r="A111" s="180" t="s">
        <v>231</v>
      </c>
      <c r="B111" s="180"/>
      <c r="C111" s="212" t="s">
        <v>283</v>
      </c>
      <c r="D111" s="212"/>
      <c r="E111" s="212"/>
      <c r="F111" s="212"/>
      <c r="G111" s="212"/>
      <c r="H111" s="212"/>
      <c r="I111" s="208"/>
      <c r="J111" s="212"/>
      <c r="K111" s="212"/>
      <c r="L111" s="213">
        <f>SUM(M111:N111)</f>
        <v>0</v>
      </c>
      <c r="M111" s="213"/>
      <c r="N111" s="213"/>
      <c r="O111" s="213"/>
      <c r="P111" s="213"/>
      <c r="Q111" s="213"/>
    </row>
    <row r="112" spans="1:17" s="156" customFormat="1" ht="15.75" customHeight="1" hidden="1">
      <c r="A112" s="180" t="s">
        <v>246</v>
      </c>
      <c r="B112" s="180"/>
      <c r="C112" s="212" t="s">
        <v>283</v>
      </c>
      <c r="D112" s="212"/>
      <c r="E112" s="212"/>
      <c r="F112" s="212"/>
      <c r="G112" s="212"/>
      <c r="H112" s="212"/>
      <c r="I112" s="208"/>
      <c r="J112" s="212"/>
      <c r="K112" s="212"/>
      <c r="L112" s="213">
        <f>SUM(M112:N112)</f>
        <v>0</v>
      </c>
      <c r="M112" s="213"/>
      <c r="N112" s="213"/>
      <c r="O112" s="213"/>
      <c r="P112" s="213"/>
      <c r="Q112" s="213"/>
    </row>
    <row r="113" spans="1:17" s="156" customFormat="1" ht="15.75" customHeight="1" hidden="1">
      <c r="A113" s="180" t="s">
        <v>249</v>
      </c>
      <c r="B113" s="180"/>
      <c r="C113" s="212" t="s">
        <v>283</v>
      </c>
      <c r="D113" s="212"/>
      <c r="E113" s="212"/>
      <c r="F113" s="212"/>
      <c r="G113" s="212"/>
      <c r="H113" s="212"/>
      <c r="I113" s="208"/>
      <c r="J113" s="212"/>
      <c r="K113" s="212"/>
      <c r="L113" s="213">
        <f>SUM(M113:N113)</f>
        <v>0</v>
      </c>
      <c r="M113" s="213"/>
      <c r="N113" s="213"/>
      <c r="O113" s="213"/>
      <c r="P113" s="213"/>
      <c r="Q113" s="213"/>
    </row>
    <row r="114" spans="1:17" s="156" customFormat="1" ht="21.75" customHeight="1" hidden="1">
      <c r="A114" s="180" t="s">
        <v>285</v>
      </c>
      <c r="B114" s="180"/>
      <c r="C114" s="212" t="s">
        <v>283</v>
      </c>
      <c r="D114" s="212"/>
      <c r="E114" s="212"/>
      <c r="F114" s="212"/>
      <c r="G114" s="212"/>
      <c r="H114" s="212"/>
      <c r="I114" s="208"/>
      <c r="J114" s="212"/>
      <c r="K114" s="212"/>
      <c r="L114" s="213">
        <f>SUM(M114:N114)</f>
        <v>0</v>
      </c>
      <c r="M114" s="213"/>
      <c r="N114" s="213"/>
      <c r="O114" s="213"/>
      <c r="P114" s="213"/>
      <c r="Q114" s="213"/>
    </row>
    <row r="115" spans="1:17" s="156" customFormat="1" ht="21.75" customHeight="1" hidden="1">
      <c r="A115" s="180" t="s">
        <v>286</v>
      </c>
      <c r="B115" s="180"/>
      <c r="C115" s="212" t="s">
        <v>283</v>
      </c>
      <c r="D115" s="212"/>
      <c r="E115" s="212"/>
      <c r="F115" s="212"/>
      <c r="G115" s="212"/>
      <c r="H115" s="212"/>
      <c r="I115" s="208"/>
      <c r="J115" s="212"/>
      <c r="K115" s="212"/>
      <c r="L115" s="213">
        <f>SUM(M115:N115)</f>
        <v>0</v>
      </c>
      <c r="M115" s="213"/>
      <c r="N115" s="213"/>
      <c r="O115" s="213"/>
      <c r="P115" s="213"/>
      <c r="Q115" s="213"/>
    </row>
    <row r="116" spans="1:17" s="156" customFormat="1" ht="21.75" customHeight="1" hidden="1">
      <c r="A116" s="180" t="s">
        <v>287</v>
      </c>
      <c r="B116" s="180"/>
      <c r="C116" s="212" t="s">
        <v>283</v>
      </c>
      <c r="D116" s="212"/>
      <c r="E116" s="212"/>
      <c r="F116" s="212"/>
      <c r="G116" s="212"/>
      <c r="H116" s="212"/>
      <c r="I116" s="208"/>
      <c r="J116" s="212"/>
      <c r="K116" s="212"/>
      <c r="L116" s="213">
        <f>SUM(M116:N116)</f>
        <v>0</v>
      </c>
      <c r="M116" s="213"/>
      <c r="N116" s="213"/>
      <c r="O116" s="213"/>
      <c r="P116" s="213"/>
      <c r="Q116" s="213"/>
    </row>
    <row r="117" spans="1:17" s="156" customFormat="1" ht="21.75" customHeight="1" hidden="1">
      <c r="A117" s="180" t="s">
        <v>288</v>
      </c>
      <c r="B117" s="180"/>
      <c r="C117" s="212" t="s">
        <v>283</v>
      </c>
      <c r="D117" s="212"/>
      <c r="E117" s="212"/>
      <c r="F117" s="212"/>
      <c r="G117" s="212"/>
      <c r="H117" s="212"/>
      <c r="I117" s="208"/>
      <c r="J117" s="212"/>
      <c r="K117" s="212"/>
      <c r="L117" s="213">
        <f>SUM(M117:N117)</f>
        <v>0</v>
      </c>
      <c r="M117" s="213"/>
      <c r="N117" s="213"/>
      <c r="O117" s="213"/>
      <c r="P117" s="213"/>
      <c r="Q117" s="213"/>
    </row>
    <row r="118" spans="1:17" s="156" customFormat="1" ht="37.5" customHeight="1" hidden="1">
      <c r="A118" s="180" t="s">
        <v>289</v>
      </c>
      <c r="B118" s="180"/>
      <c r="C118" s="212" t="s">
        <v>283</v>
      </c>
      <c r="D118" s="212"/>
      <c r="E118" s="212"/>
      <c r="F118" s="212"/>
      <c r="G118" s="212"/>
      <c r="H118" s="212"/>
      <c r="I118" s="208"/>
      <c r="J118" s="212"/>
      <c r="K118" s="212"/>
      <c r="L118" s="213">
        <f>SUM(M118:N118)</f>
        <v>0</v>
      </c>
      <c r="M118" s="213"/>
      <c r="N118" s="213"/>
      <c r="O118" s="213"/>
      <c r="P118" s="213"/>
      <c r="Q118" s="213"/>
    </row>
    <row r="119" spans="1:17" s="156" customFormat="1" ht="21.75" customHeight="1" hidden="1">
      <c r="A119" s="180" t="s">
        <v>268</v>
      </c>
      <c r="B119" s="180"/>
      <c r="C119" s="212" t="s">
        <v>283</v>
      </c>
      <c r="D119" s="212"/>
      <c r="E119" s="212"/>
      <c r="F119" s="212"/>
      <c r="G119" s="212"/>
      <c r="H119" s="212"/>
      <c r="I119" s="208"/>
      <c r="J119" s="212"/>
      <c r="K119" s="212"/>
      <c r="L119" s="213">
        <f>SUM(M119:N119)</f>
        <v>0</v>
      </c>
      <c r="M119" s="213"/>
      <c r="N119" s="213"/>
      <c r="O119" s="213"/>
      <c r="P119" s="213"/>
      <c r="Q119" s="213"/>
    </row>
    <row r="120" spans="1:17" s="156" customFormat="1" ht="21.75" customHeight="1" hidden="1">
      <c r="A120" s="180" t="s">
        <v>236</v>
      </c>
      <c r="B120" s="180"/>
      <c r="C120" s="212" t="s">
        <v>283</v>
      </c>
      <c r="D120" s="212"/>
      <c r="E120" s="212"/>
      <c r="F120" s="212"/>
      <c r="G120" s="212"/>
      <c r="H120" s="212"/>
      <c r="I120" s="208"/>
      <c r="J120" s="212"/>
      <c r="K120" s="212"/>
      <c r="L120" s="213">
        <f>SUM(M120:N120)</f>
        <v>0</v>
      </c>
      <c r="M120" s="213"/>
      <c r="N120" s="213"/>
      <c r="O120" s="213"/>
      <c r="P120" s="213"/>
      <c r="Q120" s="213"/>
    </row>
    <row r="121" spans="1:17" s="156" customFormat="1" ht="26.25" customHeight="1">
      <c r="A121" s="180" t="s">
        <v>238</v>
      </c>
      <c r="B121" s="180"/>
      <c r="C121" s="212" t="s">
        <v>283</v>
      </c>
      <c r="D121" s="212"/>
      <c r="E121" s="212"/>
      <c r="F121" s="212"/>
      <c r="G121" s="212"/>
      <c r="H121" s="212"/>
      <c r="I121" s="208"/>
      <c r="J121" s="212" t="s">
        <v>233</v>
      </c>
      <c r="K121" s="212"/>
      <c r="L121" s="213">
        <f>SUM(M121:N121)</f>
        <v>45746.35</v>
      </c>
      <c r="M121" s="213"/>
      <c r="N121" s="213">
        <v>45746.35</v>
      </c>
      <c r="O121" s="213"/>
      <c r="P121" s="213">
        <v>45746.35</v>
      </c>
      <c r="Q121" s="213">
        <v>45746.35</v>
      </c>
    </row>
    <row r="122" spans="1:16" s="156" customFormat="1" ht="15.75" customHeight="1">
      <c r="A122" s="214" t="s">
        <v>290</v>
      </c>
      <c r="B122" s="214"/>
      <c r="C122" s="215"/>
      <c r="D122" s="215"/>
      <c r="E122" s="215"/>
      <c r="F122" s="215"/>
      <c r="G122" s="215"/>
      <c r="H122" s="215"/>
      <c r="I122" s="215"/>
      <c r="J122" s="215"/>
      <c r="K122" s="215"/>
      <c r="L122" s="216"/>
      <c r="M122" s="216"/>
      <c r="N122" s="216"/>
      <c r="O122" s="216"/>
      <c r="P122" s="217"/>
    </row>
    <row r="123" spans="1:16" s="156" customFormat="1" ht="15.75" customHeight="1">
      <c r="A123" s="214"/>
      <c r="B123" s="214"/>
      <c r="C123" s="215"/>
      <c r="D123" s="215"/>
      <c r="E123" s="215"/>
      <c r="F123" s="215"/>
      <c r="G123" s="215"/>
      <c r="H123" s="215"/>
      <c r="I123" s="215"/>
      <c r="J123" s="215"/>
      <c r="K123" s="215"/>
      <c r="L123" s="216"/>
      <c r="M123" s="216"/>
      <c r="N123" s="216"/>
      <c r="O123" s="216"/>
      <c r="P123" s="217"/>
    </row>
    <row r="124" spans="1:16" s="156" customFormat="1" ht="15" customHeight="1">
      <c r="A124" s="218" t="s">
        <v>183</v>
      </c>
      <c r="B124" s="218"/>
      <c r="C124" s="218"/>
      <c r="D124" s="215"/>
      <c r="E124" s="215"/>
      <c r="F124" s="215"/>
      <c r="G124" s="219"/>
      <c r="H124" s="220"/>
      <c r="I124" s="215"/>
      <c r="J124" s="215"/>
      <c r="K124" s="220"/>
      <c r="L124" s="221"/>
      <c r="M124" s="222" t="s">
        <v>184</v>
      </c>
      <c r="N124" s="222"/>
      <c r="O124" s="222"/>
      <c r="P124" s="217"/>
    </row>
    <row r="125" spans="1:16" s="156" customFormat="1" ht="15.75" customHeight="1">
      <c r="A125" s="223"/>
      <c r="B125" s="223"/>
      <c r="C125" s="215"/>
      <c r="D125" s="215"/>
      <c r="E125" s="215"/>
      <c r="F125" s="215"/>
      <c r="G125" s="224"/>
      <c r="H125" s="224"/>
      <c r="I125" s="224"/>
      <c r="J125" s="224"/>
      <c r="K125" s="224"/>
      <c r="L125" s="224"/>
      <c r="M125" s="225" t="s">
        <v>186</v>
      </c>
      <c r="N125" s="225"/>
      <c r="O125" s="225"/>
      <c r="P125" s="217"/>
    </row>
    <row r="126" spans="1:16" s="156" customFormat="1" ht="15.75" customHeight="1">
      <c r="A126" s="150" t="s">
        <v>185</v>
      </c>
      <c r="B126" s="223"/>
      <c r="C126" s="215"/>
      <c r="D126" s="215"/>
      <c r="E126" s="215"/>
      <c r="F126" s="215"/>
      <c r="G126" s="215"/>
      <c r="H126" s="215"/>
      <c r="I126" s="215"/>
      <c r="J126" s="215"/>
      <c r="K126" s="215"/>
      <c r="L126" s="216"/>
      <c r="M126" s="216"/>
      <c r="N126" s="216"/>
      <c r="O126" s="216"/>
      <c r="P126" s="217"/>
    </row>
    <row r="127" spans="1:16" s="156" customFormat="1" ht="15" customHeight="1">
      <c r="A127" s="218" t="s">
        <v>187</v>
      </c>
      <c r="B127" s="218"/>
      <c r="C127" s="218"/>
      <c r="D127" s="215"/>
      <c r="E127" s="215"/>
      <c r="F127" s="215"/>
      <c r="G127" s="219"/>
      <c r="H127" s="220"/>
      <c r="I127" s="215"/>
      <c r="J127" s="215"/>
      <c r="K127" s="220"/>
      <c r="L127" s="221"/>
      <c r="M127" s="226" t="s">
        <v>188</v>
      </c>
      <c r="N127" s="226"/>
      <c r="O127" s="226"/>
      <c r="P127" s="217"/>
    </row>
    <row r="128" spans="1:16" s="156" customFormat="1" ht="15.75" customHeight="1">
      <c r="A128" s="223"/>
      <c r="B128" s="223"/>
      <c r="C128" s="215"/>
      <c r="D128" s="215"/>
      <c r="E128" s="215"/>
      <c r="F128" s="215"/>
      <c r="G128" s="224"/>
      <c r="H128" s="224"/>
      <c r="I128" s="224"/>
      <c r="J128" s="224"/>
      <c r="K128" s="224"/>
      <c r="L128" s="224"/>
      <c r="M128" s="225" t="s">
        <v>186</v>
      </c>
      <c r="N128" s="225"/>
      <c r="O128" s="225"/>
      <c r="P128" s="217"/>
    </row>
    <row r="129" spans="1:16" s="156" customFormat="1" ht="15.75" customHeight="1">
      <c r="A129" s="223"/>
      <c r="B129" s="223"/>
      <c r="C129" s="215"/>
      <c r="D129" s="215"/>
      <c r="E129" s="215"/>
      <c r="F129" s="215"/>
      <c r="G129" s="215"/>
      <c r="H129" s="215"/>
      <c r="I129" s="215"/>
      <c r="J129" s="215"/>
      <c r="K129" s="215"/>
      <c r="L129" s="216"/>
      <c r="M129" s="216"/>
      <c r="N129" s="216"/>
      <c r="O129" s="216"/>
      <c r="P129" s="217"/>
    </row>
    <row r="130" spans="1:16" s="156" customFormat="1" ht="15" customHeight="1">
      <c r="A130" s="218" t="s">
        <v>189</v>
      </c>
      <c r="B130" s="218"/>
      <c r="C130" s="218"/>
      <c r="D130" s="227"/>
      <c r="E130" s="227"/>
      <c r="F130" s="227"/>
      <c r="G130" s="227"/>
      <c r="H130" s="220"/>
      <c r="I130" s="228"/>
      <c r="J130" s="228"/>
      <c r="K130" s="220"/>
      <c r="L130" s="227" t="s">
        <v>291</v>
      </c>
      <c r="M130" s="227"/>
      <c r="N130" s="227"/>
      <c r="O130" s="227"/>
      <c r="P130" s="217"/>
    </row>
    <row r="131" spans="1:16" s="156" customFormat="1" ht="15.75" customHeight="1">
      <c r="A131" s="223"/>
      <c r="B131" s="223"/>
      <c r="C131" s="215"/>
      <c r="D131" s="229" t="s">
        <v>192</v>
      </c>
      <c r="E131" s="229"/>
      <c r="F131" s="229"/>
      <c r="G131" s="228"/>
      <c r="H131" s="228"/>
      <c r="I131" s="228"/>
      <c r="J131" s="228"/>
      <c r="K131" s="228"/>
      <c r="L131" s="230" t="s">
        <v>186</v>
      </c>
      <c r="M131" s="230"/>
      <c r="N131" s="230" t="s">
        <v>193</v>
      </c>
      <c r="O131" s="216"/>
      <c r="P131" s="217"/>
    </row>
  </sheetData>
  <sheetProtection selectLockedCells="1" selectUnlockedCells="1"/>
  <mergeCells count="147">
    <mergeCell ref="L2:O2"/>
    <mergeCell ref="A9:Q9"/>
    <mergeCell ref="C10:O10"/>
    <mergeCell ref="C11:O11"/>
    <mergeCell ref="E12:N12"/>
    <mergeCell ref="A14:B15"/>
    <mergeCell ref="C14:H15"/>
    <mergeCell ref="I14:I15"/>
    <mergeCell ref="J14:J15"/>
    <mergeCell ref="K14:K15"/>
    <mergeCell ref="L14:L15"/>
    <mergeCell ref="M14:O14"/>
    <mergeCell ref="P14:P15"/>
    <mergeCell ref="Q14:Q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C108:H108"/>
    <mergeCell ref="A109:B109"/>
    <mergeCell ref="C109:H109"/>
    <mergeCell ref="A110:B110"/>
    <mergeCell ref="C110:H110"/>
    <mergeCell ref="A111:B111"/>
    <mergeCell ref="C111:H111"/>
    <mergeCell ref="A112:B112"/>
    <mergeCell ref="C112:H112"/>
    <mergeCell ref="A113:B113"/>
    <mergeCell ref="C113:H113"/>
    <mergeCell ref="A114:B114"/>
    <mergeCell ref="C114:H114"/>
    <mergeCell ref="A115:B115"/>
    <mergeCell ref="C115:H115"/>
    <mergeCell ref="A116:B116"/>
    <mergeCell ref="C116:H116"/>
    <mergeCell ref="A117:B117"/>
    <mergeCell ref="C117:H117"/>
    <mergeCell ref="A118:B118"/>
    <mergeCell ref="C118:H118"/>
    <mergeCell ref="A119:B119"/>
    <mergeCell ref="C119:H119"/>
    <mergeCell ref="A120:B120"/>
    <mergeCell ref="C120:H120"/>
    <mergeCell ref="A121:B121"/>
    <mergeCell ref="C121:H121"/>
    <mergeCell ref="A124:C124"/>
    <mergeCell ref="M124:O124"/>
    <mergeCell ref="G125:L125"/>
    <mergeCell ref="M125:O125"/>
    <mergeCell ref="A127:C127"/>
    <mergeCell ref="M127:O127"/>
    <mergeCell ref="G128:L128"/>
    <mergeCell ref="M128:O128"/>
    <mergeCell ref="A130:C130"/>
    <mergeCell ref="D130:G130"/>
    <mergeCell ref="L130:O130"/>
    <mergeCell ref="D131:F131"/>
    <mergeCell ref="L131:M131"/>
  </mergeCells>
  <printOptions/>
  <pageMargins left="0.7222222222222222" right="0.19652777777777777" top="0.2548611111111111" bottom="0.1951388888888889" header="0.5118055555555555" footer="0.5118055555555555"/>
  <pageSetup horizontalDpi="300" verticalDpi="300" orientation="landscape" paperSize="9" scale="84"/>
  <rowBreaks count="2" manualBreakCount="2">
    <brk id="78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5.75" customHeight="1"/>
  <cols>
    <col min="1" max="1" width="6.421875" style="231" customWidth="1"/>
    <col min="2" max="2" width="24.00390625" style="231" customWidth="1"/>
    <col min="3" max="3" width="7.28125" style="231" customWidth="1"/>
    <col min="4" max="4" width="11.140625" style="231" customWidth="1"/>
    <col min="5" max="5" width="9.8515625" style="231" customWidth="1"/>
    <col min="6" max="6" width="9.421875" style="231" customWidth="1"/>
    <col min="7" max="7" width="10.421875" style="231" customWidth="1"/>
    <col min="8" max="8" width="11.421875" style="231" customWidth="1"/>
    <col min="9" max="16384" width="9.140625" style="231" customWidth="1"/>
  </cols>
  <sheetData>
    <row r="1" spans="6:11" ht="64.5" customHeight="1">
      <c r="F1" s="232" t="s">
        <v>292</v>
      </c>
      <c r="G1" s="232"/>
      <c r="I1" s="233"/>
      <c r="K1" s="233"/>
    </row>
    <row r="2" spans="6:11" ht="44.25" customHeight="1">
      <c r="F2" s="232"/>
      <c r="G2" s="232"/>
      <c r="H2" s="233"/>
      <c r="I2" s="233"/>
      <c r="K2" s="232"/>
    </row>
    <row r="3" spans="2:11" ht="19.5" customHeight="1">
      <c r="B3" s="232" t="s">
        <v>293</v>
      </c>
      <c r="C3" s="232"/>
      <c r="D3" s="232"/>
      <c r="E3" s="232"/>
      <c r="F3" s="232"/>
      <c r="G3" s="232"/>
      <c r="H3" s="232"/>
      <c r="K3" s="232"/>
    </row>
    <row r="4" spans="2:11" ht="15.75" customHeight="1">
      <c r="B4" s="232" t="s">
        <v>294</v>
      </c>
      <c r="C4" s="232"/>
      <c r="D4" s="232"/>
      <c r="E4" s="232"/>
      <c r="F4" s="232"/>
      <c r="G4" s="232"/>
      <c r="H4" s="232"/>
      <c r="I4" s="232"/>
      <c r="K4" s="232"/>
    </row>
    <row r="5" spans="2:11" ht="15.75" customHeight="1">
      <c r="B5" s="234"/>
      <c r="C5" s="234"/>
      <c r="D5" s="234"/>
      <c r="E5" s="234"/>
      <c r="F5" s="234"/>
      <c r="H5" s="234"/>
      <c r="I5" s="234"/>
      <c r="K5" s="232"/>
    </row>
    <row r="6" spans="2:11" ht="15.75" customHeight="1">
      <c r="B6" s="234"/>
      <c r="C6" s="234"/>
      <c r="D6" s="234"/>
      <c r="E6" s="234"/>
      <c r="F6" s="234"/>
      <c r="G6" s="234" t="s">
        <v>295</v>
      </c>
      <c r="H6" s="234"/>
      <c r="I6" s="234"/>
      <c r="K6" s="232"/>
    </row>
    <row r="7" spans="1:11" ht="78.75" customHeight="1">
      <c r="A7" s="235" t="s">
        <v>296</v>
      </c>
      <c r="B7" s="235" t="s">
        <v>297</v>
      </c>
      <c r="C7" s="235" t="s">
        <v>298</v>
      </c>
      <c r="D7" s="235" t="s">
        <v>299</v>
      </c>
      <c r="E7" s="235" t="s">
        <v>300</v>
      </c>
      <c r="F7" s="235"/>
      <c r="G7" s="235"/>
      <c r="H7" s="235"/>
      <c r="I7" s="234"/>
      <c r="J7" s="234"/>
      <c r="K7" s="232"/>
    </row>
    <row r="8" spans="1:11" ht="15.75" customHeight="1">
      <c r="A8" s="235"/>
      <c r="B8" s="235"/>
      <c r="C8" s="235"/>
      <c r="D8" s="235"/>
      <c r="E8" s="235" t="s">
        <v>301</v>
      </c>
      <c r="F8" s="235"/>
      <c r="G8" s="235" t="s">
        <v>302</v>
      </c>
      <c r="H8" s="235"/>
      <c r="I8" s="234"/>
      <c r="J8" s="234"/>
      <c r="K8" s="232"/>
    </row>
    <row r="9" spans="1:11" ht="33" customHeight="1">
      <c r="A9" s="235"/>
      <c r="B9" s="235"/>
      <c r="C9" s="235"/>
      <c r="D9" s="235"/>
      <c r="E9" s="235" t="s">
        <v>303</v>
      </c>
      <c r="F9" s="235" t="s">
        <v>304</v>
      </c>
      <c r="G9" s="235" t="s">
        <v>303</v>
      </c>
      <c r="H9" s="235" t="s">
        <v>304</v>
      </c>
      <c r="I9" s="234"/>
      <c r="J9" s="234"/>
      <c r="K9" s="232"/>
    </row>
    <row r="10" spans="1:11" ht="15.75" customHeight="1">
      <c r="A10" s="236"/>
      <c r="B10" s="236"/>
      <c r="C10" s="235"/>
      <c r="D10" s="235"/>
      <c r="E10" s="235"/>
      <c r="F10" s="235"/>
      <c r="G10" s="235"/>
      <c r="H10" s="235"/>
      <c r="I10" s="234"/>
      <c r="J10" s="234"/>
      <c r="K10" s="232"/>
    </row>
    <row r="11" spans="1:11" ht="15.75" customHeight="1">
      <c r="A11" s="236"/>
      <c r="B11" s="236"/>
      <c r="C11" s="235"/>
      <c r="D11" s="235"/>
      <c r="E11" s="235"/>
      <c r="F11" s="235"/>
      <c r="G11" s="235"/>
      <c r="H11" s="235"/>
      <c r="I11" s="234"/>
      <c r="J11" s="234"/>
      <c r="K11" s="232"/>
    </row>
    <row r="12" spans="1:11" ht="15.75" customHeight="1">
      <c r="A12" s="236"/>
      <c r="B12" s="236"/>
      <c r="C12" s="235"/>
      <c r="D12" s="235" t="s">
        <v>98</v>
      </c>
      <c r="E12" s="235"/>
      <c r="F12" s="235"/>
      <c r="G12" s="235">
        <f>SUM(G10:G11)</f>
        <v>0</v>
      </c>
      <c r="H12" s="235">
        <f>SUM(H10:H11)</f>
        <v>0</v>
      </c>
      <c r="I12" s="234"/>
      <c r="J12" s="234"/>
      <c r="K12" s="232"/>
    </row>
    <row r="13" spans="2:11" ht="15.75" customHeight="1">
      <c r="B13" s="234"/>
      <c r="C13" s="234"/>
      <c r="D13" s="234"/>
      <c r="E13" s="234"/>
      <c r="F13" s="234"/>
      <c r="H13" s="234"/>
      <c r="I13" s="234"/>
      <c r="J13" s="234"/>
      <c r="K13" s="232"/>
    </row>
    <row r="14" spans="2:11" ht="15.75" customHeight="1">
      <c r="B14" s="234"/>
      <c r="C14" s="234"/>
      <c r="D14" s="234"/>
      <c r="E14" s="234"/>
      <c r="F14" s="234"/>
      <c r="G14" s="234" t="s">
        <v>305</v>
      </c>
      <c r="H14" s="234"/>
      <c r="I14" s="234"/>
      <c r="J14" s="234"/>
      <c r="K14" s="232"/>
    </row>
    <row r="15" spans="1:11" ht="15.75" customHeight="1">
      <c r="A15" s="235" t="s">
        <v>296</v>
      </c>
      <c r="B15" s="235" t="s">
        <v>297</v>
      </c>
      <c r="C15" s="235" t="s">
        <v>298</v>
      </c>
      <c r="D15" s="235" t="s">
        <v>299</v>
      </c>
      <c r="E15" s="235" t="s">
        <v>300</v>
      </c>
      <c r="F15" s="235"/>
      <c r="G15" s="235"/>
      <c r="H15" s="235"/>
      <c r="I15" s="234"/>
      <c r="J15" s="234"/>
      <c r="K15" s="232"/>
    </row>
    <row r="16" spans="1:11" ht="15.75" customHeight="1">
      <c r="A16" s="235"/>
      <c r="B16" s="235"/>
      <c r="C16" s="235"/>
      <c r="D16" s="235"/>
      <c r="E16" s="235" t="s">
        <v>301</v>
      </c>
      <c r="F16" s="235"/>
      <c r="G16" s="235" t="s">
        <v>302</v>
      </c>
      <c r="H16" s="235"/>
      <c r="I16" s="234"/>
      <c r="J16" s="234"/>
      <c r="K16" s="232"/>
    </row>
    <row r="17" spans="1:11" ht="15.75" customHeight="1">
      <c r="A17" s="235"/>
      <c r="B17" s="235"/>
      <c r="C17" s="235"/>
      <c r="D17" s="235"/>
      <c r="E17" s="235" t="s">
        <v>303</v>
      </c>
      <c r="F17" s="235" t="s">
        <v>304</v>
      </c>
      <c r="G17" s="235" t="s">
        <v>303</v>
      </c>
      <c r="H17" s="235" t="s">
        <v>304</v>
      </c>
      <c r="I17" s="234"/>
      <c r="J17" s="234"/>
      <c r="K17" s="232"/>
    </row>
    <row r="18" spans="1:11" ht="15.75" customHeight="1">
      <c r="A18" s="236"/>
      <c r="B18" s="236"/>
      <c r="C18" s="235"/>
      <c r="D18" s="235"/>
      <c r="E18" s="235"/>
      <c r="F18" s="235"/>
      <c r="G18" s="235"/>
      <c r="H18" s="235"/>
      <c r="I18" s="234"/>
      <c r="J18" s="234"/>
      <c r="K18" s="232"/>
    </row>
    <row r="19" spans="1:11" ht="15.75" customHeight="1">
      <c r="A19" s="236"/>
      <c r="B19" s="236"/>
      <c r="C19" s="235"/>
      <c r="D19" s="235"/>
      <c r="E19" s="235"/>
      <c r="F19" s="235"/>
      <c r="G19" s="235"/>
      <c r="H19" s="235"/>
      <c r="I19" s="234"/>
      <c r="J19" s="234"/>
      <c r="K19" s="232"/>
    </row>
    <row r="20" spans="1:11" ht="15.75" customHeight="1">
      <c r="A20" s="236"/>
      <c r="B20" s="236"/>
      <c r="C20" s="235"/>
      <c r="D20" s="235" t="s">
        <v>98</v>
      </c>
      <c r="E20" s="235"/>
      <c r="F20" s="235"/>
      <c r="G20" s="235">
        <f>SUM(G18:G19)</f>
        <v>0</v>
      </c>
      <c r="H20" s="235">
        <f>SUM(H18:H19)</f>
        <v>0</v>
      </c>
      <c r="I20" s="234"/>
      <c r="J20" s="234"/>
      <c r="K20" s="232"/>
    </row>
    <row r="21" spans="3:11" ht="15.75" customHeight="1">
      <c r="C21" s="234"/>
      <c r="D21" s="234"/>
      <c r="E21" s="234"/>
      <c r="F21" s="234"/>
      <c r="G21" s="234"/>
      <c r="H21" s="234"/>
      <c r="I21" s="234"/>
      <c r="J21" s="234"/>
      <c r="K21" s="232"/>
    </row>
    <row r="22" spans="3:11" ht="15.75" customHeight="1">
      <c r="C22" s="234"/>
      <c r="D22" s="234"/>
      <c r="E22" s="234"/>
      <c r="F22" s="234"/>
      <c r="G22" s="234"/>
      <c r="H22" s="234"/>
      <c r="I22" s="234"/>
      <c r="J22" s="234"/>
      <c r="K22" s="232"/>
    </row>
    <row r="23" spans="3:11" ht="15.75" customHeight="1">
      <c r="C23" s="234"/>
      <c r="D23" s="234"/>
      <c r="E23" s="234"/>
      <c r="F23" s="234"/>
      <c r="G23" s="234"/>
      <c r="H23" s="234"/>
      <c r="I23" s="234"/>
      <c r="J23" s="234"/>
      <c r="K23" s="232"/>
    </row>
    <row r="24" spans="3:11" ht="15.75" customHeight="1">
      <c r="C24" s="234"/>
      <c r="D24" s="234"/>
      <c r="E24" s="234"/>
      <c r="F24" s="234"/>
      <c r="G24" s="234"/>
      <c r="H24" s="234"/>
      <c r="I24" s="234"/>
      <c r="J24" s="234"/>
      <c r="K24" s="232"/>
    </row>
    <row r="25" spans="2:11" ht="15.75" customHeight="1">
      <c r="B25" s="234"/>
      <c r="C25" s="234"/>
      <c r="D25" s="234"/>
      <c r="E25" s="234"/>
      <c r="F25" s="234"/>
      <c r="G25" s="234" t="s">
        <v>306</v>
      </c>
      <c r="H25" s="234"/>
      <c r="I25" s="234"/>
      <c r="J25" s="234"/>
      <c r="K25" s="232"/>
    </row>
    <row r="26" spans="2:11" ht="15.75" customHeight="1">
      <c r="B26" s="234"/>
      <c r="C26" s="234"/>
      <c r="D26" s="234"/>
      <c r="E26" s="234"/>
      <c r="F26" s="234"/>
      <c r="G26" s="234"/>
      <c r="H26" s="234"/>
      <c r="I26" s="234"/>
      <c r="J26" s="234"/>
      <c r="K26" s="232"/>
    </row>
    <row r="27" spans="1:11" ht="15.75" customHeight="1">
      <c r="A27" s="235" t="s">
        <v>296</v>
      </c>
      <c r="B27" s="235" t="s">
        <v>297</v>
      </c>
      <c r="C27" s="235" t="s">
        <v>298</v>
      </c>
      <c r="D27" s="235" t="s">
        <v>299</v>
      </c>
      <c r="E27" s="235" t="s">
        <v>300</v>
      </c>
      <c r="F27" s="235"/>
      <c r="G27" s="235"/>
      <c r="H27" s="235"/>
      <c r="I27" s="234"/>
      <c r="J27" s="234"/>
      <c r="K27" s="232"/>
    </row>
    <row r="28" spans="1:11" ht="15.75" customHeight="1">
      <c r="A28" s="235"/>
      <c r="B28" s="235"/>
      <c r="C28" s="235"/>
      <c r="D28" s="235"/>
      <c r="E28" s="235" t="s">
        <v>301</v>
      </c>
      <c r="F28" s="235"/>
      <c r="G28" s="235" t="s">
        <v>302</v>
      </c>
      <c r="H28" s="235"/>
      <c r="I28" s="234"/>
      <c r="J28" s="234"/>
      <c r="K28" s="232"/>
    </row>
    <row r="29" spans="1:11" ht="15.75" customHeight="1">
      <c r="A29" s="235"/>
      <c r="B29" s="235"/>
      <c r="C29" s="235"/>
      <c r="D29" s="235"/>
      <c r="E29" s="235" t="s">
        <v>303</v>
      </c>
      <c r="F29" s="235" t="s">
        <v>304</v>
      </c>
      <c r="G29" s="235" t="s">
        <v>303</v>
      </c>
      <c r="H29" s="235" t="s">
        <v>304</v>
      </c>
      <c r="I29" s="234"/>
      <c r="J29" s="234"/>
      <c r="K29" s="232"/>
    </row>
    <row r="30" spans="1:11" ht="15.75" customHeight="1">
      <c r="A30" s="236"/>
      <c r="B30" s="236"/>
      <c r="C30" s="235"/>
      <c r="D30" s="235"/>
      <c r="E30" s="235"/>
      <c r="F30" s="235"/>
      <c r="G30" s="235"/>
      <c r="H30" s="235"/>
      <c r="K30" s="232"/>
    </row>
    <row r="31" spans="1:11" ht="15.75" customHeight="1">
      <c r="A31" s="236"/>
      <c r="B31" s="236"/>
      <c r="C31" s="235"/>
      <c r="D31" s="235"/>
      <c r="E31" s="235"/>
      <c r="F31" s="235"/>
      <c r="G31" s="235"/>
      <c r="H31" s="235"/>
      <c r="K31" s="232"/>
    </row>
    <row r="32" spans="1:10" ht="15.75" customHeight="1">
      <c r="A32" s="236"/>
      <c r="B32" s="236"/>
      <c r="C32" s="235"/>
      <c r="D32" s="235" t="s">
        <v>98</v>
      </c>
      <c r="E32" s="235"/>
      <c r="F32" s="235"/>
      <c r="G32" s="235">
        <f>SUM(G30:G31)</f>
        <v>0</v>
      </c>
      <c r="H32" s="235">
        <f>SUM(H30:H31)</f>
        <v>0</v>
      </c>
      <c r="I32" s="237"/>
      <c r="J32" s="237"/>
    </row>
    <row r="33" spans="1:10" ht="15.75" customHeight="1">
      <c r="A33" s="238"/>
      <c r="B33" s="238"/>
      <c r="C33" s="237"/>
      <c r="D33" s="237"/>
      <c r="E33" s="237"/>
      <c r="F33" s="237"/>
      <c r="G33" s="237"/>
      <c r="H33" s="237"/>
      <c r="I33" s="237"/>
      <c r="J33" s="237"/>
    </row>
    <row r="34" spans="1:8" ht="15.75" customHeight="1">
      <c r="A34" s="232" t="s">
        <v>183</v>
      </c>
      <c r="B34" s="232"/>
      <c r="C34" s="232"/>
      <c r="D34" s="239"/>
      <c r="E34" s="239"/>
      <c r="F34" s="233"/>
      <c r="G34" s="240"/>
      <c r="H34" s="240"/>
    </row>
    <row r="35" spans="1:8" ht="36.75" customHeight="1">
      <c r="A35" s="238"/>
      <c r="B35" s="238"/>
      <c r="C35" s="237"/>
      <c r="D35" s="241" t="s">
        <v>192</v>
      </c>
      <c r="E35" s="241"/>
      <c r="F35" s="241"/>
      <c r="G35" s="242" t="s">
        <v>186</v>
      </c>
      <c r="H35" s="242"/>
    </row>
    <row r="36" spans="2:5" ht="15.75" customHeight="1">
      <c r="B36" s="243" t="s">
        <v>185</v>
      </c>
      <c r="C36" s="237"/>
      <c r="D36" s="237"/>
      <c r="E36" s="237"/>
    </row>
    <row r="37" spans="2:5" ht="15.75" customHeight="1">
      <c r="B37" s="243"/>
      <c r="C37" s="237"/>
      <c r="D37" s="237"/>
      <c r="E37" s="237"/>
    </row>
    <row r="38" spans="1:8" ht="15.75" customHeight="1">
      <c r="A38" s="232" t="s">
        <v>187</v>
      </c>
      <c r="B38" s="232"/>
      <c r="C38" s="232"/>
      <c r="D38" s="239"/>
      <c r="E38" s="239"/>
      <c r="F38" s="233"/>
      <c r="G38" s="240"/>
      <c r="H38" s="240"/>
    </row>
    <row r="39" spans="1:8" ht="29.25" customHeight="1">
      <c r="A39" s="238"/>
      <c r="B39" s="238"/>
      <c r="C39" s="237"/>
      <c r="D39" s="241" t="s">
        <v>192</v>
      </c>
      <c r="E39" s="241"/>
      <c r="F39" s="241"/>
      <c r="G39" s="242" t="s">
        <v>186</v>
      </c>
      <c r="H39" s="242"/>
    </row>
    <row r="40" spans="1:5" ht="15.75" customHeight="1">
      <c r="A40" s="238"/>
      <c r="B40" s="238"/>
      <c r="C40" s="237"/>
      <c r="D40" s="237"/>
      <c r="E40" s="237"/>
    </row>
    <row r="41" spans="1:10" ht="15.75" customHeight="1">
      <c r="A41" s="232" t="s">
        <v>189</v>
      </c>
      <c r="B41" s="232"/>
      <c r="C41" s="232"/>
      <c r="D41" s="239"/>
      <c r="E41" s="239"/>
      <c r="F41" s="239"/>
      <c r="G41" s="244"/>
      <c r="H41" s="239"/>
      <c r="I41" s="239"/>
      <c r="J41" s="245"/>
    </row>
    <row r="42" spans="1:10" ht="15.75" customHeight="1">
      <c r="A42" s="238"/>
      <c r="B42" s="238"/>
      <c r="C42" s="237"/>
      <c r="D42" s="245" t="s">
        <v>191</v>
      </c>
      <c r="E42" s="245"/>
      <c r="F42" s="245"/>
      <c r="G42" s="244"/>
      <c r="H42" s="241" t="s">
        <v>192</v>
      </c>
      <c r="I42" s="241"/>
      <c r="J42" s="244"/>
    </row>
    <row r="43" spans="1:10" ht="15.75" customHeight="1">
      <c r="A43" s="238"/>
      <c r="B43" s="238"/>
      <c r="C43" s="237"/>
      <c r="D43" s="237"/>
      <c r="E43" s="237"/>
      <c r="F43" s="237"/>
      <c r="G43" s="237"/>
      <c r="H43" s="237"/>
      <c r="I43" s="237"/>
      <c r="J43" s="237"/>
    </row>
    <row r="44" spans="1:10" ht="15.75" customHeight="1">
      <c r="A44" s="238"/>
      <c r="B44" s="239" t="s">
        <v>307</v>
      </c>
      <c r="C44" s="239"/>
      <c r="D44" s="239"/>
      <c r="E44" s="239"/>
      <c r="F44" s="237" t="s">
        <v>308</v>
      </c>
      <c r="H44" s="237"/>
      <c r="I44" s="237"/>
      <c r="J44" s="237"/>
    </row>
    <row r="45" spans="1:10" ht="15.75" customHeight="1">
      <c r="A45" s="238"/>
      <c r="B45" s="241" t="s">
        <v>309</v>
      </c>
      <c r="C45" s="241"/>
      <c r="D45" s="241"/>
      <c r="E45" s="241"/>
      <c r="F45" s="237"/>
      <c r="H45" s="237"/>
      <c r="I45" s="237"/>
      <c r="J45" s="237"/>
    </row>
  </sheetData>
  <sheetProtection selectLockedCells="1" selectUnlockedCells="1"/>
  <mergeCells count="37">
    <mergeCell ref="F1:G2"/>
    <mergeCell ref="B3:H3"/>
    <mergeCell ref="B4:I4"/>
    <mergeCell ref="A7:A9"/>
    <mergeCell ref="B7:B9"/>
    <mergeCell ref="C7:C9"/>
    <mergeCell ref="D7:D9"/>
    <mergeCell ref="E7:H7"/>
    <mergeCell ref="E8:F8"/>
    <mergeCell ref="G8:H8"/>
    <mergeCell ref="A15:A17"/>
    <mergeCell ref="B15:B17"/>
    <mergeCell ref="C15:C17"/>
    <mergeCell ref="D15:D17"/>
    <mergeCell ref="E15:H15"/>
    <mergeCell ref="E16:F16"/>
    <mergeCell ref="G16:H16"/>
    <mergeCell ref="A27:A29"/>
    <mergeCell ref="B27:B29"/>
    <mergeCell ref="C27:C29"/>
    <mergeCell ref="D27:D29"/>
    <mergeCell ref="E27:H27"/>
    <mergeCell ref="E28:F28"/>
    <mergeCell ref="G28:H28"/>
    <mergeCell ref="A34:C34"/>
    <mergeCell ref="G34:H34"/>
    <mergeCell ref="D35:F35"/>
    <mergeCell ref="G35:H35"/>
    <mergeCell ref="A38:C38"/>
    <mergeCell ref="G38:H38"/>
    <mergeCell ref="D39:F39"/>
    <mergeCell ref="G39:H39"/>
    <mergeCell ref="A41:C41"/>
    <mergeCell ref="D41:F41"/>
    <mergeCell ref="H41:I41"/>
    <mergeCell ref="D42:F42"/>
    <mergeCell ref="H42:I42"/>
  </mergeCells>
  <printOptions/>
  <pageMargins left="0.7875" right="0.7875" top="0.39375" bottom="0" header="0.5118055555555555" footer="0.5118055555555555"/>
  <pageSetup horizontalDpi="300" verticalDpi="300" orientation="portrait" paperSize="9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9.140625" defaultRowHeight="15" customHeight="1"/>
  <cols>
    <col min="1" max="1" width="6.421875" style="0" customWidth="1"/>
    <col min="2" max="2" width="22.7109375" style="0" customWidth="1"/>
    <col min="3" max="16384" width="8.7109375" style="0" customWidth="1"/>
  </cols>
  <sheetData>
    <row r="1" spans="1:13" ht="80.25" customHeight="1">
      <c r="A1" s="156"/>
      <c r="B1" s="156"/>
      <c r="C1" s="156"/>
      <c r="D1" s="156"/>
      <c r="E1" s="156"/>
      <c r="J1" s="246" t="s">
        <v>310</v>
      </c>
      <c r="K1" s="246"/>
      <c r="L1" s="246"/>
      <c r="M1" s="233"/>
    </row>
    <row r="2" spans="1:13" ht="15.75" customHeight="1">
      <c r="A2" s="156"/>
      <c r="B2" s="156"/>
      <c r="C2" s="156"/>
      <c r="D2" s="156"/>
      <c r="E2" s="156"/>
      <c r="J2" s="232"/>
      <c r="K2" s="232"/>
      <c r="L2" s="232"/>
      <c r="M2" s="233"/>
    </row>
    <row r="3" spans="1:13" ht="15.75" customHeight="1">
      <c r="A3" s="156"/>
      <c r="B3" s="156"/>
      <c r="C3" s="156"/>
      <c r="D3" s="156"/>
      <c r="E3" s="156"/>
      <c r="I3" t="s">
        <v>311</v>
      </c>
      <c r="J3" s="232"/>
      <c r="K3" s="232"/>
      <c r="L3" s="233"/>
      <c r="M3" s="233"/>
    </row>
    <row r="4" spans="1:13" ht="15.75" customHeight="1">
      <c r="A4" s="156"/>
      <c r="B4" s="156"/>
      <c r="C4" s="156"/>
      <c r="D4" s="156"/>
      <c r="E4" s="156"/>
      <c r="I4" t="s">
        <v>197</v>
      </c>
      <c r="J4" s="232"/>
      <c r="K4" s="232"/>
      <c r="L4" s="233"/>
      <c r="M4" s="233"/>
    </row>
    <row r="5" spans="1:13" ht="15.75" customHeight="1">
      <c r="A5" s="156"/>
      <c r="B5" s="156"/>
      <c r="C5" s="156"/>
      <c r="D5" s="156"/>
      <c r="E5" s="156"/>
      <c r="I5" t="s">
        <v>198</v>
      </c>
      <c r="J5" s="232"/>
      <c r="K5" s="232"/>
      <c r="L5" s="233"/>
      <c r="M5" s="233"/>
    </row>
    <row r="6" spans="1:13" ht="15.75" customHeight="1">
      <c r="A6" s="156"/>
      <c r="B6" s="156"/>
      <c r="C6" s="156"/>
      <c r="D6" s="156"/>
      <c r="E6" s="156"/>
      <c r="J6" s="232"/>
      <c r="K6" s="232"/>
      <c r="L6" s="233"/>
      <c r="M6" s="233"/>
    </row>
    <row r="7" spans="1:13" ht="15.75" customHeight="1">
      <c r="A7" s="156"/>
      <c r="B7" s="156"/>
      <c r="C7" s="156"/>
      <c r="D7" s="156"/>
      <c r="E7" s="156"/>
      <c r="I7" s="247" t="s">
        <v>312</v>
      </c>
      <c r="J7" s="232"/>
      <c r="K7" s="232"/>
      <c r="L7" s="233"/>
      <c r="M7" s="233"/>
    </row>
    <row r="8" spans="1:13" ht="15.75" customHeight="1">
      <c r="A8" s="156"/>
      <c r="B8" s="156"/>
      <c r="C8" s="156"/>
      <c r="D8" s="156"/>
      <c r="E8" s="156"/>
      <c r="J8" s="232"/>
      <c r="K8" s="232"/>
      <c r="L8" s="233"/>
      <c r="M8" s="233"/>
    </row>
    <row r="9" spans="1:9" ht="15.75" customHeight="1">
      <c r="A9" s="156"/>
      <c r="B9" s="156"/>
      <c r="C9" s="156"/>
      <c r="D9" s="156"/>
      <c r="E9" s="156"/>
      <c r="F9" s="232"/>
      <c r="G9" s="232"/>
      <c r="H9" s="233"/>
      <c r="I9" s="233"/>
    </row>
    <row r="10" spans="1:11" ht="15.75" customHeight="1">
      <c r="A10" s="156"/>
      <c r="B10" s="232" t="s">
        <v>313</v>
      </c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ht="15.75" customHeight="1">
      <c r="A11" s="156"/>
      <c r="B11" s="232" t="s">
        <v>314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ht="15" customHeight="1">
      <c r="K12" t="s">
        <v>315</v>
      </c>
    </row>
    <row r="13" spans="1:14" ht="35.25" customHeight="1">
      <c r="A13" s="248" t="s">
        <v>296</v>
      </c>
      <c r="B13" s="248" t="s">
        <v>316</v>
      </c>
      <c r="C13" s="248" t="s">
        <v>317</v>
      </c>
      <c r="D13" s="248" t="s">
        <v>318</v>
      </c>
      <c r="E13" s="248" t="s">
        <v>319</v>
      </c>
      <c r="F13" s="248"/>
      <c r="G13" s="248"/>
      <c r="H13" s="248"/>
      <c r="I13" s="248"/>
      <c r="J13" s="248"/>
      <c r="K13" s="248"/>
      <c r="L13" s="248"/>
      <c r="M13" s="249" t="s">
        <v>320</v>
      </c>
      <c r="N13" s="249"/>
    </row>
    <row r="14" spans="1:14" ht="35.25" customHeight="1">
      <c r="A14" s="248"/>
      <c r="B14" s="248"/>
      <c r="C14" s="248"/>
      <c r="D14" s="248"/>
      <c r="E14" s="248" t="s">
        <v>321</v>
      </c>
      <c r="F14" s="248"/>
      <c r="G14" s="248"/>
      <c r="H14" s="248"/>
      <c r="I14" s="248"/>
      <c r="J14" s="248"/>
      <c r="K14" s="248" t="s">
        <v>322</v>
      </c>
      <c r="L14" s="248"/>
      <c r="M14" s="249"/>
      <c r="N14" s="249"/>
    </row>
    <row r="15" spans="1:14" ht="15" customHeight="1">
      <c r="A15" s="248"/>
      <c r="B15" s="248"/>
      <c r="C15" s="248"/>
      <c r="D15" s="248"/>
      <c r="E15" s="248" t="s">
        <v>226</v>
      </c>
      <c r="F15" s="248" t="s">
        <v>247</v>
      </c>
      <c r="G15" s="248" t="s">
        <v>235</v>
      </c>
      <c r="H15" s="248" t="s">
        <v>269</v>
      </c>
      <c r="I15" s="248" t="s">
        <v>239</v>
      </c>
      <c r="J15" s="250" t="s">
        <v>323</v>
      </c>
      <c r="K15" s="250" t="s">
        <v>324</v>
      </c>
      <c r="L15" s="250" t="s">
        <v>325</v>
      </c>
      <c r="M15" s="249"/>
      <c r="N15" s="249"/>
    </row>
    <row r="16" spans="1:14" ht="1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>
        <f>SUM(E16:I16)</f>
        <v>0</v>
      </c>
      <c r="K16" s="251"/>
      <c r="L16" s="251"/>
      <c r="M16" s="251"/>
      <c r="N16" s="251"/>
    </row>
    <row r="17" spans="1:14" ht="1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>
        <f>SUM(E17:I17)</f>
        <v>0</v>
      </c>
      <c r="K17" s="251"/>
      <c r="L17" s="251"/>
      <c r="M17" s="251"/>
      <c r="N17" s="251"/>
    </row>
    <row r="18" spans="1:14" ht="1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>
        <f>SUM(E18:I18)</f>
        <v>0</v>
      </c>
      <c r="K18" s="251"/>
      <c r="L18" s="251"/>
      <c r="M18" s="251"/>
      <c r="N18" s="251"/>
    </row>
    <row r="19" spans="1:14" ht="1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>
        <f>SUM(E19:I19)</f>
        <v>0</v>
      </c>
      <c r="K19" s="251"/>
      <c r="L19" s="251"/>
      <c r="M19" s="251"/>
      <c r="N19" s="251"/>
    </row>
    <row r="20" spans="1:14" ht="15" customHeight="1">
      <c r="A20" s="251"/>
      <c r="B20" s="251"/>
      <c r="C20" s="251"/>
      <c r="D20" s="251" t="s">
        <v>98</v>
      </c>
      <c r="E20" s="251">
        <f>SUM(E16:E19)</f>
        <v>0</v>
      </c>
      <c r="F20" s="251">
        <f>SUM(F16:F19)</f>
        <v>0</v>
      </c>
      <c r="G20" s="251">
        <f>SUM(G16:G19)</f>
        <v>0</v>
      </c>
      <c r="H20" s="251">
        <f>SUM(H16:H19)</f>
        <v>0</v>
      </c>
      <c r="I20" s="251">
        <f>SUM(I16:I19)</f>
        <v>0</v>
      </c>
      <c r="J20" s="251">
        <f>SUM(E20:I20)</f>
        <v>0</v>
      </c>
      <c r="K20" s="251">
        <f>SUM(K16:K19)</f>
        <v>0</v>
      </c>
      <c r="L20" s="251">
        <f>SUM(L16:L19)</f>
        <v>0</v>
      </c>
      <c r="M20" s="251"/>
      <c r="N20" s="251"/>
    </row>
    <row r="23" ht="15" customHeight="1">
      <c r="K23" t="s">
        <v>326</v>
      </c>
    </row>
    <row r="24" spans="1:14" ht="15" customHeight="1">
      <c r="A24" s="248" t="s">
        <v>296</v>
      </c>
      <c r="B24" s="248" t="s">
        <v>316</v>
      </c>
      <c r="C24" s="248" t="s">
        <v>317</v>
      </c>
      <c r="D24" s="248" t="s">
        <v>318</v>
      </c>
      <c r="E24" s="248" t="s">
        <v>319</v>
      </c>
      <c r="F24" s="248"/>
      <c r="G24" s="248"/>
      <c r="H24" s="248"/>
      <c r="I24" s="248"/>
      <c r="J24" s="248"/>
      <c r="K24" s="248"/>
      <c r="L24" s="248"/>
      <c r="M24" s="249" t="s">
        <v>320</v>
      </c>
      <c r="N24" s="249"/>
    </row>
    <row r="25" spans="1:14" ht="28.5" customHeight="1">
      <c r="A25" s="248"/>
      <c r="B25" s="248"/>
      <c r="C25" s="248"/>
      <c r="D25" s="248"/>
      <c r="E25" s="248" t="s">
        <v>321</v>
      </c>
      <c r="F25" s="248"/>
      <c r="G25" s="248"/>
      <c r="H25" s="248"/>
      <c r="I25" s="248"/>
      <c r="J25" s="248"/>
      <c r="K25" s="248" t="s">
        <v>322</v>
      </c>
      <c r="L25" s="248"/>
      <c r="M25" s="249"/>
      <c r="N25" s="249"/>
    </row>
    <row r="26" spans="1:14" ht="45.75" customHeight="1">
      <c r="A26" s="248"/>
      <c r="B26" s="248"/>
      <c r="C26" s="248"/>
      <c r="D26" s="248"/>
      <c r="E26" s="248" t="s">
        <v>226</v>
      </c>
      <c r="F26" s="248" t="s">
        <v>247</v>
      </c>
      <c r="G26" s="248" t="s">
        <v>235</v>
      </c>
      <c r="H26" s="248" t="s">
        <v>269</v>
      </c>
      <c r="I26" s="248" t="s">
        <v>239</v>
      </c>
      <c r="J26" s="250" t="s">
        <v>323</v>
      </c>
      <c r="K26" s="250" t="s">
        <v>324</v>
      </c>
      <c r="L26" s="250" t="s">
        <v>325</v>
      </c>
      <c r="M26" s="249"/>
      <c r="N26" s="249"/>
    </row>
    <row r="27" spans="1:14" ht="1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>
        <f>SUM(E27:I27)</f>
        <v>0</v>
      </c>
      <c r="K27" s="251"/>
      <c r="L27" s="251"/>
      <c r="M27" s="251"/>
      <c r="N27" s="251"/>
    </row>
    <row r="28" spans="1:14" ht="1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>
        <f>SUM(E28:I28)</f>
        <v>0</v>
      </c>
      <c r="K28" s="251"/>
      <c r="L28" s="251"/>
      <c r="M28" s="251"/>
      <c r="N28" s="251"/>
    </row>
    <row r="29" spans="1:14" ht="1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>
        <f>SUM(E29:I29)</f>
        <v>0</v>
      </c>
      <c r="K29" s="251"/>
      <c r="L29" s="251"/>
      <c r="M29" s="251"/>
      <c r="N29" s="251"/>
    </row>
    <row r="30" spans="1:14" ht="15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>
        <f>SUM(E30:I30)</f>
        <v>0</v>
      </c>
      <c r="K30" s="251"/>
      <c r="L30" s="251"/>
      <c r="M30" s="251"/>
      <c r="N30" s="251"/>
    </row>
    <row r="31" spans="1:14" ht="15" customHeight="1">
      <c r="A31" s="251"/>
      <c r="B31" s="251"/>
      <c r="C31" s="251"/>
      <c r="D31" s="251" t="s">
        <v>98</v>
      </c>
      <c r="E31" s="251">
        <f>SUM(E27:E30)</f>
        <v>0</v>
      </c>
      <c r="F31" s="251">
        <f>SUM(F27:F30)</f>
        <v>0</v>
      </c>
      <c r="G31" s="251">
        <f>SUM(G27:G30)</f>
        <v>0</v>
      </c>
      <c r="H31" s="251">
        <f>SUM(H27:H30)</f>
        <v>0</v>
      </c>
      <c r="I31" s="251">
        <f>SUM(I27:I30)</f>
        <v>0</v>
      </c>
      <c r="J31" s="251">
        <f>SUM(E31:I31)</f>
        <v>0</v>
      </c>
      <c r="K31" s="251">
        <f>SUM(K27:K30)</f>
        <v>0</v>
      </c>
      <c r="L31" s="251">
        <f>SUM(L27:L30)</f>
        <v>0</v>
      </c>
      <c r="M31" s="251"/>
      <c r="N31" s="251"/>
    </row>
    <row r="33" ht="15" customHeight="1">
      <c r="K33" t="s">
        <v>327</v>
      </c>
    </row>
    <row r="34" spans="1:14" ht="15" customHeight="1">
      <c r="A34" s="248" t="s">
        <v>296</v>
      </c>
      <c r="B34" s="248" t="s">
        <v>316</v>
      </c>
      <c r="C34" s="248" t="s">
        <v>317</v>
      </c>
      <c r="D34" s="248" t="s">
        <v>318</v>
      </c>
      <c r="E34" s="248" t="s">
        <v>319</v>
      </c>
      <c r="F34" s="248"/>
      <c r="G34" s="248"/>
      <c r="H34" s="248"/>
      <c r="I34" s="248"/>
      <c r="J34" s="248"/>
      <c r="K34" s="248"/>
      <c r="L34" s="248"/>
      <c r="M34" s="249" t="s">
        <v>320</v>
      </c>
      <c r="N34" s="249"/>
    </row>
    <row r="35" spans="1:14" ht="29.25" customHeight="1">
      <c r="A35" s="248"/>
      <c r="B35" s="248"/>
      <c r="C35" s="248"/>
      <c r="D35" s="248"/>
      <c r="E35" s="248" t="s">
        <v>321</v>
      </c>
      <c r="F35" s="248"/>
      <c r="G35" s="248"/>
      <c r="H35" s="248"/>
      <c r="I35" s="248"/>
      <c r="J35" s="248"/>
      <c r="K35" s="248" t="s">
        <v>322</v>
      </c>
      <c r="L35" s="248"/>
      <c r="M35" s="249"/>
      <c r="N35" s="249"/>
    </row>
    <row r="36" spans="1:14" ht="45" customHeight="1">
      <c r="A36" s="248"/>
      <c r="B36" s="248"/>
      <c r="C36" s="248"/>
      <c r="D36" s="248"/>
      <c r="E36" s="248" t="s">
        <v>226</v>
      </c>
      <c r="F36" s="248" t="s">
        <v>247</v>
      </c>
      <c r="G36" s="248" t="s">
        <v>235</v>
      </c>
      <c r="H36" s="248" t="s">
        <v>269</v>
      </c>
      <c r="I36" s="248" t="s">
        <v>239</v>
      </c>
      <c r="J36" s="250" t="s">
        <v>323</v>
      </c>
      <c r="K36" s="250" t="s">
        <v>324</v>
      </c>
      <c r="L36" s="250" t="s">
        <v>325</v>
      </c>
      <c r="M36" s="249"/>
      <c r="N36" s="249"/>
    </row>
    <row r="37" spans="1:14" ht="15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>
        <f>SUM(E37:I37)</f>
        <v>0</v>
      </c>
      <c r="K37" s="251"/>
      <c r="L37" s="251"/>
      <c r="M37" s="251"/>
      <c r="N37" s="251"/>
    </row>
    <row r="38" spans="1:14" ht="15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>
        <f>SUM(E38:I38)</f>
        <v>0</v>
      </c>
      <c r="K38" s="251"/>
      <c r="L38" s="251"/>
      <c r="M38" s="251"/>
      <c r="N38" s="251"/>
    </row>
    <row r="39" spans="1:14" ht="1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>
        <f>SUM(E39:I39)</f>
        <v>0</v>
      </c>
      <c r="K39" s="251"/>
      <c r="L39" s="251"/>
      <c r="M39" s="251"/>
      <c r="N39" s="251"/>
    </row>
    <row r="40" spans="1:14" ht="1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>
        <f>SUM(E40:I40)</f>
        <v>0</v>
      </c>
      <c r="K40" s="251"/>
      <c r="L40" s="251"/>
      <c r="M40" s="251"/>
      <c r="N40" s="251"/>
    </row>
    <row r="41" spans="1:14" ht="15" customHeight="1">
      <c r="A41" s="251"/>
      <c r="B41" s="251"/>
      <c r="C41" s="251"/>
      <c r="D41" s="251" t="s">
        <v>98</v>
      </c>
      <c r="E41" s="251">
        <f>SUM(E37:E40)</f>
        <v>0</v>
      </c>
      <c r="F41" s="251">
        <f>SUM(F37:F40)</f>
        <v>0</v>
      </c>
      <c r="G41" s="251">
        <f>SUM(G37:G40)</f>
        <v>0</v>
      </c>
      <c r="H41" s="251">
        <f>SUM(H37:H40)</f>
        <v>0</v>
      </c>
      <c r="I41" s="251">
        <f>SUM(I37:I40)</f>
        <v>0</v>
      </c>
      <c r="J41" s="251">
        <f>SUM(E41:I41)</f>
        <v>0</v>
      </c>
      <c r="K41" s="251">
        <f>SUM(K37:K40)</f>
        <v>0</v>
      </c>
      <c r="L41" s="251">
        <f>SUM(L37:L40)</f>
        <v>0</v>
      </c>
      <c r="M41" s="251"/>
      <c r="N41" s="251"/>
    </row>
    <row r="45" spans="1:12" ht="15.75" customHeight="1">
      <c r="A45" s="4" t="s">
        <v>183</v>
      </c>
      <c r="B45" s="4"/>
      <c r="C45" s="4"/>
      <c r="D45" s="128"/>
      <c r="E45" s="128"/>
      <c r="F45" s="128"/>
      <c r="G45" s="128"/>
      <c r="H45" s="128"/>
      <c r="I45" s="116"/>
      <c r="J45" s="10"/>
      <c r="K45" s="252"/>
      <c r="L45" s="252"/>
    </row>
    <row r="46" spans="1:12" ht="15.75" customHeight="1">
      <c r="A46" s="253"/>
      <c r="B46" s="64" t="s">
        <v>185</v>
      </c>
      <c r="C46" s="128"/>
      <c r="D46" s="128"/>
      <c r="E46" s="128"/>
      <c r="F46" s="128"/>
      <c r="G46" s="128"/>
      <c r="H46" s="128"/>
      <c r="I46" s="117"/>
      <c r="J46" s="117"/>
      <c r="K46" s="42" t="s">
        <v>186</v>
      </c>
      <c r="L46" s="42"/>
    </row>
    <row r="47" spans="1:12" ht="15.75" customHeight="1">
      <c r="A47" s="7"/>
      <c r="B47" s="7"/>
      <c r="C47" s="128"/>
      <c r="D47" s="128"/>
      <c r="E47" s="128"/>
      <c r="F47" s="128"/>
      <c r="G47" s="128"/>
      <c r="H47" s="128"/>
      <c r="I47" s="128"/>
      <c r="J47" s="7"/>
      <c r="K47" s="7"/>
      <c r="L47" s="7"/>
    </row>
    <row r="48" spans="1:12" ht="15.75" customHeight="1">
      <c r="A48" s="4" t="s">
        <v>187</v>
      </c>
      <c r="B48" s="4"/>
      <c r="C48" s="4"/>
      <c r="D48" s="128"/>
      <c r="E48" s="128"/>
      <c r="F48" s="128"/>
      <c r="G48" s="128"/>
      <c r="H48" s="128"/>
      <c r="I48" s="116"/>
      <c r="J48" s="10"/>
      <c r="K48" s="252"/>
      <c r="L48" s="252"/>
    </row>
    <row r="49" spans="1:12" ht="15.75" customHeight="1">
      <c r="A49" s="253"/>
      <c r="B49" s="253"/>
      <c r="C49" s="128"/>
      <c r="D49" s="128"/>
      <c r="E49" s="128"/>
      <c r="F49" s="128"/>
      <c r="G49" s="128"/>
      <c r="H49" s="128"/>
      <c r="I49" s="131"/>
      <c r="J49" s="131"/>
      <c r="K49" s="42" t="s">
        <v>186</v>
      </c>
      <c r="L49" s="42"/>
    </row>
    <row r="50" spans="1:12" ht="15.75" customHeight="1">
      <c r="A50" s="4" t="s">
        <v>189</v>
      </c>
      <c r="B50" s="4"/>
      <c r="C50" s="4"/>
      <c r="D50" s="116"/>
      <c r="E50" s="116"/>
      <c r="F50" s="116"/>
      <c r="G50" s="115"/>
      <c r="H50" s="116"/>
      <c r="I50" s="117"/>
      <c r="J50" s="252"/>
      <c r="K50" s="252"/>
      <c r="L50" s="254"/>
    </row>
    <row r="51" spans="1:13" ht="31.5" customHeight="1">
      <c r="A51" s="253"/>
      <c r="B51" s="253"/>
      <c r="C51" s="128"/>
      <c r="D51" s="117" t="s">
        <v>191</v>
      </c>
      <c r="E51" s="117"/>
      <c r="F51" s="117"/>
      <c r="G51" s="115"/>
      <c r="H51" s="117" t="s">
        <v>192</v>
      </c>
      <c r="I51" s="117"/>
      <c r="J51" s="4" t="s">
        <v>186</v>
      </c>
      <c r="K51" s="4"/>
      <c r="L51" s="4" t="s">
        <v>193</v>
      </c>
      <c r="M51" s="4"/>
    </row>
    <row r="52" ht="15.75" customHeight="1"/>
    <row r="53" ht="15.75" customHeight="1"/>
  </sheetData>
  <sheetProtection selectLockedCells="1" selectUnlockedCells="1"/>
  <mergeCells count="42">
    <mergeCell ref="J1:L1"/>
    <mergeCell ref="B10:K10"/>
    <mergeCell ref="B11:K11"/>
    <mergeCell ref="A13:A15"/>
    <mergeCell ref="B13:B15"/>
    <mergeCell ref="C13:C15"/>
    <mergeCell ref="D13:D15"/>
    <mergeCell ref="E13:L13"/>
    <mergeCell ref="M13:N15"/>
    <mergeCell ref="E14:J14"/>
    <mergeCell ref="K14:L14"/>
    <mergeCell ref="A24:A26"/>
    <mergeCell ref="B24:B26"/>
    <mergeCell ref="C24:C26"/>
    <mergeCell ref="D24:D26"/>
    <mergeCell ref="E24:L24"/>
    <mergeCell ref="M24:N26"/>
    <mergeCell ref="E25:J25"/>
    <mergeCell ref="K25:L25"/>
    <mergeCell ref="A34:A36"/>
    <mergeCell ref="B34:B36"/>
    <mergeCell ref="C34:C36"/>
    <mergeCell ref="D34:D36"/>
    <mergeCell ref="E34:L34"/>
    <mergeCell ref="M34:N36"/>
    <mergeCell ref="E35:J35"/>
    <mergeCell ref="K35:L35"/>
    <mergeCell ref="A45:C45"/>
    <mergeCell ref="K45:L45"/>
    <mergeCell ref="I46:J46"/>
    <mergeCell ref="K46:L46"/>
    <mergeCell ref="A48:C48"/>
    <mergeCell ref="K48:L48"/>
    <mergeCell ref="I49:J49"/>
    <mergeCell ref="K49:L49"/>
    <mergeCell ref="A50:C50"/>
    <mergeCell ref="D50:F50"/>
    <mergeCell ref="J50:K50"/>
    <mergeCell ref="D51:F51"/>
    <mergeCell ref="H51:I51"/>
    <mergeCell ref="J51:K51"/>
    <mergeCell ref="L51:M51"/>
  </mergeCells>
  <printOptions/>
  <pageMargins left="0.31527777777777777" right="0.11805555555555555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140625" defaultRowHeight="15" customHeight="1"/>
  <cols>
    <col min="1" max="1" width="25.00390625" style="247" customWidth="1"/>
    <col min="2" max="2" width="17.8515625" style="247" customWidth="1"/>
    <col min="3" max="3" width="24.7109375" style="247" customWidth="1"/>
    <col min="4" max="4" width="13.8515625" style="247" customWidth="1"/>
    <col min="5" max="5" width="14.8515625" style="247" customWidth="1"/>
    <col min="6" max="6" width="18.00390625" style="247" customWidth="1"/>
    <col min="7" max="7" width="19.421875" style="247" customWidth="1"/>
    <col min="8" max="8" width="13.8515625" style="247" customWidth="1"/>
    <col min="9" max="16384" width="9.140625" style="247" customWidth="1"/>
  </cols>
  <sheetData>
    <row r="1" ht="15" customHeight="1">
      <c r="F1" s="247" t="s">
        <v>328</v>
      </c>
    </row>
    <row r="2" spans="1:15" ht="18.75" customHeight="1">
      <c r="A2" s="255" t="s">
        <v>293</v>
      </c>
      <c r="B2" s="255"/>
      <c r="C2" s="255"/>
      <c r="D2" s="255"/>
      <c r="E2" s="255"/>
      <c r="F2" s="255"/>
      <c r="G2" s="255"/>
      <c r="H2" s="256"/>
      <c r="I2" s="256"/>
      <c r="J2" s="256"/>
      <c r="K2" s="256"/>
      <c r="L2" s="256"/>
      <c r="M2" s="256"/>
      <c r="N2" s="256"/>
      <c r="O2" s="256"/>
    </row>
    <row r="3" spans="1:15" ht="15.75" customHeight="1">
      <c r="A3" s="257" t="s">
        <v>329</v>
      </c>
      <c r="B3" s="257"/>
      <c r="C3" s="257"/>
      <c r="D3" s="257"/>
      <c r="E3" s="257"/>
      <c r="F3" s="257"/>
      <c r="G3" s="257"/>
      <c r="H3" s="258"/>
      <c r="I3" s="258"/>
      <c r="J3" s="258"/>
      <c r="K3" s="258"/>
      <c r="L3" s="258"/>
      <c r="M3" s="258"/>
      <c r="N3" s="258"/>
      <c r="O3" s="258"/>
    </row>
    <row r="4" spans="1:16" ht="15.75" customHeight="1">
      <c r="A4" s="257" t="s">
        <v>330</v>
      </c>
      <c r="B4" s="257"/>
      <c r="C4" s="257"/>
      <c r="D4" s="257"/>
      <c r="E4" s="257"/>
      <c r="F4" s="257"/>
      <c r="G4" s="257"/>
      <c r="H4" s="258"/>
      <c r="I4" s="258"/>
      <c r="J4" s="258"/>
      <c r="K4" s="258"/>
      <c r="L4" s="258"/>
      <c r="M4" s="258"/>
      <c r="N4" s="258"/>
      <c r="O4" s="258"/>
      <c r="P4" s="258"/>
    </row>
    <row r="5" ht="15.75" customHeight="1">
      <c r="A5" s="259"/>
    </row>
    <row r="6" ht="15.75" customHeight="1">
      <c r="A6" s="259"/>
    </row>
    <row r="7" ht="15.75" customHeight="1">
      <c r="A7" s="259" t="s">
        <v>331</v>
      </c>
    </row>
    <row r="8" ht="15.75" customHeight="1">
      <c r="A8" s="259" t="s">
        <v>332</v>
      </c>
    </row>
    <row r="9" ht="15.75" customHeight="1">
      <c r="A9" s="259" t="s">
        <v>333</v>
      </c>
    </row>
    <row r="10" ht="15.75" customHeight="1">
      <c r="A10" s="259" t="s">
        <v>334</v>
      </c>
    </row>
    <row r="11" ht="18.75" customHeight="1">
      <c r="A11" s="259" t="s">
        <v>335</v>
      </c>
    </row>
    <row r="12" spans="1:7" ht="12.75" customHeight="1">
      <c r="A12" s="259"/>
      <c r="G12" s="247" t="s">
        <v>79</v>
      </c>
    </row>
    <row r="13" spans="1:7" ht="42.75" customHeight="1">
      <c r="A13" s="260" t="s">
        <v>336</v>
      </c>
      <c r="B13" s="260" t="s">
        <v>337</v>
      </c>
      <c r="C13" s="260" t="s">
        <v>338</v>
      </c>
      <c r="D13" s="261" t="s">
        <v>339</v>
      </c>
      <c r="E13" s="261"/>
      <c r="F13" s="260" t="s">
        <v>340</v>
      </c>
      <c r="G13" s="260"/>
    </row>
    <row r="14" spans="1:7" ht="15" customHeight="1">
      <c r="A14" s="260"/>
      <c r="B14" s="260"/>
      <c r="C14" s="260"/>
      <c r="D14" s="261"/>
      <c r="E14" s="261"/>
      <c r="F14" s="260"/>
      <c r="G14" s="260"/>
    </row>
    <row r="15" spans="1:7" ht="15.75" customHeight="1">
      <c r="A15" s="260"/>
      <c r="B15" s="260"/>
      <c r="C15" s="260"/>
      <c r="D15" s="260" t="s">
        <v>341</v>
      </c>
      <c r="E15" s="260" t="s">
        <v>342</v>
      </c>
      <c r="F15" s="260" t="s">
        <v>343</v>
      </c>
      <c r="G15" s="260" t="s">
        <v>344</v>
      </c>
    </row>
    <row r="16" spans="1:7" ht="64.5" customHeight="1">
      <c r="A16" s="262" t="s">
        <v>345</v>
      </c>
      <c r="B16" s="263" t="s">
        <v>346</v>
      </c>
      <c r="C16" s="263" t="s">
        <v>347</v>
      </c>
      <c r="D16" s="264"/>
      <c r="E16" s="264"/>
      <c r="F16" s="265"/>
      <c r="G16" s="266"/>
    </row>
    <row r="17" spans="1:7" ht="15.75" customHeight="1">
      <c r="A17" s="262"/>
      <c r="B17" s="267"/>
      <c r="C17" s="267"/>
      <c r="D17" s="264"/>
      <c r="E17" s="264"/>
      <c r="F17" s="264"/>
      <c r="G17" s="267"/>
    </row>
    <row r="18" spans="1:7" ht="15.75" customHeight="1" hidden="1">
      <c r="A18" s="262"/>
      <c r="B18" s="267"/>
      <c r="C18" s="267"/>
      <c r="D18" s="264"/>
      <c r="E18" s="264"/>
      <c r="F18" s="264"/>
      <c r="G18" s="267"/>
    </row>
    <row r="19" spans="1:7" ht="15.75" customHeight="1">
      <c r="A19" s="262"/>
      <c r="B19" s="267"/>
      <c r="C19" s="267"/>
      <c r="D19" s="264"/>
      <c r="E19" s="264"/>
      <c r="F19" s="264"/>
      <c r="G19" s="267"/>
    </row>
    <row r="20" spans="1:7" ht="15.75" customHeight="1" hidden="1">
      <c r="A20" s="264"/>
      <c r="B20" s="264"/>
      <c r="C20" s="264"/>
      <c r="D20" s="264"/>
      <c r="E20" s="264"/>
      <c r="F20" s="264"/>
      <c r="G20" s="267"/>
    </row>
    <row r="21" spans="1:7" ht="18.75" customHeight="1">
      <c r="A21" s="268" t="s">
        <v>348</v>
      </c>
      <c r="B21" s="268"/>
      <c r="C21" s="268"/>
      <c r="D21" s="268"/>
      <c r="E21" s="268"/>
      <c r="F21" s="269"/>
      <c r="G21" s="270"/>
    </row>
    <row r="22" ht="15.75" customHeight="1">
      <c r="A22" s="271"/>
    </row>
    <row r="23" ht="15.75" customHeight="1">
      <c r="A23" s="259" t="s">
        <v>349</v>
      </c>
    </row>
    <row r="24" ht="15" customHeight="1">
      <c r="A24" s="272" t="s">
        <v>350</v>
      </c>
    </row>
    <row r="25" ht="15" customHeight="1">
      <c r="A25" s="272"/>
    </row>
    <row r="26" ht="15.75" customHeight="1">
      <c r="A26" s="259" t="s">
        <v>351</v>
      </c>
    </row>
    <row r="27" ht="15" customHeight="1">
      <c r="A27" s="272" t="s">
        <v>352</v>
      </c>
    </row>
    <row r="28" ht="15" customHeight="1">
      <c r="A28" s="272"/>
    </row>
    <row r="29" ht="15.75" customHeight="1">
      <c r="A29" s="259" t="s">
        <v>353</v>
      </c>
    </row>
    <row r="30" ht="15.75" customHeight="1">
      <c r="A30" s="259" t="s">
        <v>354</v>
      </c>
    </row>
    <row r="31" ht="15.75" customHeight="1">
      <c r="A31" s="259" t="s">
        <v>355</v>
      </c>
    </row>
    <row r="32" ht="15" customHeight="1">
      <c r="A32" s="273" t="s">
        <v>356</v>
      </c>
    </row>
    <row r="33" ht="15.75" customHeight="1"/>
  </sheetData>
  <sheetProtection selectLockedCells="1" selectUnlockedCells="1"/>
  <mergeCells count="9">
    <mergeCell ref="A2:G2"/>
    <mergeCell ref="A3:G3"/>
    <mergeCell ref="A4:G4"/>
    <mergeCell ref="A13:A15"/>
    <mergeCell ref="B13:B15"/>
    <mergeCell ref="C13:C15"/>
    <mergeCell ref="D13:E14"/>
    <mergeCell ref="F13:G14"/>
    <mergeCell ref="A21:E21"/>
  </mergeCells>
  <printOptions/>
  <pageMargins left="0.31527777777777777" right="0.31527777777777777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A1" sqref="A1"/>
    </sheetView>
  </sheetViews>
  <sheetFormatPr defaultColWidth="9.140625" defaultRowHeight="18.75" customHeight="1"/>
  <cols>
    <col min="1" max="2" width="9.140625" style="138" customWidth="1"/>
    <col min="3" max="3" width="4.7109375" style="138" customWidth="1"/>
    <col min="4" max="4" width="5.57421875" style="138" customWidth="1"/>
    <col min="5" max="5" width="4.57421875" style="138" customWidth="1"/>
    <col min="6" max="6" width="3.8515625" style="138" customWidth="1"/>
    <col min="7" max="7" width="9.140625" style="138" customWidth="1"/>
    <col min="8" max="8" width="5.140625" style="138" customWidth="1"/>
    <col min="9" max="9" width="6.7109375" style="138" customWidth="1"/>
    <col min="10" max="10" width="8.57421875" style="138" customWidth="1"/>
    <col min="11" max="12" width="8.28125" style="138" customWidth="1"/>
    <col min="13" max="13" width="12.8515625" style="139" customWidth="1"/>
    <col min="14" max="16" width="9.140625" style="139" customWidth="1"/>
    <col min="17" max="17" width="11.57421875" style="139" customWidth="1"/>
    <col min="18" max="18" width="11.00390625" style="139" customWidth="1"/>
    <col min="19" max="19" width="11.00390625" style="138" customWidth="1"/>
    <col min="20" max="20" width="9.140625" style="138" customWidth="1"/>
    <col min="21" max="16384" width="9.140625" style="140" customWidth="1"/>
  </cols>
  <sheetData>
    <row r="1" spans="15:18" ht="17.25" customHeight="1">
      <c r="O1" s="246" t="s">
        <v>357</v>
      </c>
      <c r="P1" s="246"/>
      <c r="Q1" s="246"/>
      <c r="R1" s="246"/>
    </row>
    <row r="2" spans="15:18" ht="18.75" customHeight="1">
      <c r="O2" s="246"/>
      <c r="P2" s="246"/>
      <c r="Q2" s="246"/>
      <c r="R2" s="246"/>
    </row>
    <row r="3" spans="15:17" ht="18.75" customHeight="1">
      <c r="O3" s="247" t="s">
        <v>197</v>
      </c>
      <c r="P3" s="232"/>
      <c r="Q3" s="232"/>
    </row>
    <row r="4" spans="15:17" ht="18.75" customHeight="1">
      <c r="O4" s="247" t="s">
        <v>198</v>
      </c>
      <c r="P4" s="232"/>
      <c r="Q4" s="232"/>
    </row>
    <row r="5" spans="15:17" ht="7.5" customHeight="1">
      <c r="O5" s="247"/>
      <c r="P5" s="232"/>
      <c r="Q5" s="232"/>
    </row>
    <row r="6" spans="15:17" ht="18.75" customHeight="1">
      <c r="O6" s="247" t="s">
        <v>312</v>
      </c>
      <c r="P6" s="232"/>
      <c r="Q6" s="232"/>
    </row>
    <row r="7" ht="9" customHeight="1"/>
    <row r="8" spans="1:18" ht="18.75" customHeight="1">
      <c r="A8" s="152" t="s">
        <v>358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6" ht="18.75" customHeight="1">
      <c r="A9" s="150"/>
      <c r="B9" s="150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ht="18.75" customHeight="1">
      <c r="A10" s="150"/>
      <c r="B10" s="150"/>
      <c r="C10" s="152" t="s">
        <v>359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ht="18.75" customHeight="1">
      <c r="A11" s="150"/>
      <c r="B11" s="150"/>
      <c r="C11" s="152"/>
      <c r="D11" s="152"/>
      <c r="E11" s="152"/>
      <c r="F11" s="152" t="s">
        <v>360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3"/>
    </row>
    <row r="12" ht="17.25" customHeight="1">
      <c r="O12" s="216" t="s">
        <v>79</v>
      </c>
    </row>
    <row r="13" spans="1:20" s="156" customFormat="1" ht="15.75" customHeight="1">
      <c r="A13" s="275" t="s">
        <v>50</v>
      </c>
      <c r="B13" s="275"/>
      <c r="C13" s="154" t="s">
        <v>361</v>
      </c>
      <c r="D13" s="154" t="s">
        <v>362</v>
      </c>
      <c r="E13" s="154" t="s">
        <v>363</v>
      </c>
      <c r="F13" s="154" t="s">
        <v>364</v>
      </c>
      <c r="G13" s="154" t="s">
        <v>205</v>
      </c>
      <c r="H13" s="154" t="s">
        <v>206</v>
      </c>
      <c r="I13" s="154" t="s">
        <v>365</v>
      </c>
      <c r="J13" s="154" t="s">
        <v>366</v>
      </c>
      <c r="K13" s="154" t="s">
        <v>367</v>
      </c>
      <c r="L13" s="154" t="s">
        <v>207</v>
      </c>
      <c r="M13" s="155" t="s">
        <v>368</v>
      </c>
      <c r="N13" s="155" t="s">
        <v>69</v>
      </c>
      <c r="O13" s="155"/>
      <c r="P13" s="155"/>
      <c r="Q13" s="155" t="s">
        <v>369</v>
      </c>
      <c r="R13" s="155" t="s">
        <v>370</v>
      </c>
      <c r="S13" s="217"/>
      <c r="T13" s="217"/>
    </row>
    <row r="14" spans="1:20" s="156" customFormat="1" ht="38.25" customHeight="1">
      <c r="A14" s="275"/>
      <c r="B14" s="275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55" t="s">
        <v>211</v>
      </c>
      <c r="O14" s="155" t="s">
        <v>212</v>
      </c>
      <c r="P14" s="155" t="s">
        <v>213</v>
      </c>
      <c r="Q14" s="155"/>
      <c r="R14" s="155"/>
      <c r="S14" s="217"/>
      <c r="T14" s="217"/>
    </row>
    <row r="15" spans="1:20" s="156" customFormat="1" ht="36.75" customHeight="1">
      <c r="A15" s="157" t="s">
        <v>214</v>
      </c>
      <c r="B15" s="157"/>
      <c r="C15" s="276"/>
      <c r="D15" s="276"/>
      <c r="E15" s="276"/>
      <c r="F15" s="276"/>
      <c r="G15" s="276"/>
      <c r="H15" s="276"/>
      <c r="I15" s="276"/>
      <c r="J15" s="276"/>
      <c r="K15" s="276"/>
      <c r="L15" s="277">
        <f>L16+L22+L40+L58</f>
        <v>0</v>
      </c>
      <c r="M15" s="277">
        <f>M16+M22+M40+M58</f>
        <v>0</v>
      </c>
      <c r="N15" s="277">
        <f>N16+N22+N40+N58</f>
        <v>0</v>
      </c>
      <c r="O15" s="277">
        <f>O16+O22+O40+O58</f>
        <v>0</v>
      </c>
      <c r="P15" s="277">
        <f>P16+P22+P40+P58</f>
        <v>0</v>
      </c>
      <c r="Q15" s="277">
        <f>Q16+Q22+Q40+Q58</f>
        <v>0</v>
      </c>
      <c r="R15" s="277">
        <f>R16+R22+R40+R58</f>
        <v>0</v>
      </c>
      <c r="S15" s="217"/>
      <c r="T15" s="217"/>
    </row>
    <row r="16" spans="1:20" s="156" customFormat="1" ht="45" customHeight="1">
      <c r="A16" s="161" t="s">
        <v>215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278"/>
      <c r="N16" s="278"/>
      <c r="O16" s="278"/>
      <c r="P16" s="278"/>
      <c r="Q16" s="278"/>
      <c r="R16" s="278"/>
      <c r="S16" s="217"/>
      <c r="T16" s="217"/>
    </row>
    <row r="17" spans="1:20" s="169" customFormat="1" ht="15.75" customHeight="1">
      <c r="A17" s="164"/>
      <c r="B17" s="164"/>
      <c r="C17" s="165" t="s">
        <v>216</v>
      </c>
      <c r="D17" s="165" t="s">
        <v>371</v>
      </c>
      <c r="E17" s="165" t="s">
        <v>217</v>
      </c>
      <c r="F17" s="165" t="s">
        <v>242</v>
      </c>
      <c r="G17" s="165" t="s">
        <v>372</v>
      </c>
      <c r="H17" s="166"/>
      <c r="I17" s="166"/>
      <c r="J17" s="167"/>
      <c r="K17" s="167"/>
      <c r="L17" s="167"/>
      <c r="M17" s="176"/>
      <c r="N17" s="176"/>
      <c r="O17" s="176"/>
      <c r="P17" s="176"/>
      <c r="Q17" s="176"/>
      <c r="R17" s="176"/>
      <c r="S17" s="279"/>
      <c r="T17" s="279"/>
    </row>
    <row r="18" spans="1:20" s="169" customFormat="1" ht="15.75" customHeight="1">
      <c r="A18" s="173" t="s">
        <v>282</v>
      </c>
      <c r="B18" s="173"/>
      <c r="C18" s="174" t="s">
        <v>216</v>
      </c>
      <c r="D18" s="174" t="s">
        <v>371</v>
      </c>
      <c r="E18" s="174" t="s">
        <v>217</v>
      </c>
      <c r="F18" s="174" t="s">
        <v>242</v>
      </c>
      <c r="G18" s="174" t="s">
        <v>372</v>
      </c>
      <c r="H18" s="174" t="s">
        <v>373</v>
      </c>
      <c r="I18" s="174" t="s">
        <v>123</v>
      </c>
      <c r="J18" s="167"/>
      <c r="K18" s="167"/>
      <c r="L18" s="167"/>
      <c r="M18" s="176"/>
      <c r="N18" s="176"/>
      <c r="O18" s="176"/>
      <c r="P18" s="176"/>
      <c r="Q18" s="176"/>
      <c r="R18" s="176"/>
      <c r="S18" s="279"/>
      <c r="T18" s="279"/>
    </row>
    <row r="19" spans="1:20" s="169" customFormat="1" ht="15.75" customHeight="1">
      <c r="A19" s="173" t="s">
        <v>284</v>
      </c>
      <c r="B19" s="173"/>
      <c r="C19" s="174" t="s">
        <v>216</v>
      </c>
      <c r="D19" s="174" t="s">
        <v>371</v>
      </c>
      <c r="E19" s="174" t="s">
        <v>217</v>
      </c>
      <c r="F19" s="174" t="s">
        <v>242</v>
      </c>
      <c r="G19" s="174" t="s">
        <v>372</v>
      </c>
      <c r="H19" s="174" t="s">
        <v>373</v>
      </c>
      <c r="I19" s="174" t="s">
        <v>374</v>
      </c>
      <c r="J19" s="167"/>
      <c r="K19" s="167"/>
      <c r="L19" s="167"/>
      <c r="M19" s="176"/>
      <c r="N19" s="176"/>
      <c r="O19" s="176"/>
      <c r="P19" s="176"/>
      <c r="Q19" s="176"/>
      <c r="R19" s="176"/>
      <c r="S19" s="279"/>
      <c r="T19" s="279"/>
    </row>
    <row r="20" spans="1:20" s="169" customFormat="1" ht="15.75" customHeight="1">
      <c r="A20" s="164"/>
      <c r="B20" s="164"/>
      <c r="C20" s="165" t="s">
        <v>216</v>
      </c>
      <c r="D20" s="165" t="s">
        <v>371</v>
      </c>
      <c r="E20" s="165" t="s">
        <v>217</v>
      </c>
      <c r="F20" s="165" t="s">
        <v>242</v>
      </c>
      <c r="G20" s="165" t="s">
        <v>375</v>
      </c>
      <c r="H20" s="167"/>
      <c r="I20" s="167"/>
      <c r="J20" s="167"/>
      <c r="K20" s="167"/>
      <c r="L20" s="167"/>
      <c r="M20" s="176"/>
      <c r="N20" s="176"/>
      <c r="O20" s="176"/>
      <c r="P20" s="176"/>
      <c r="Q20" s="176"/>
      <c r="R20" s="176"/>
      <c r="S20" s="279"/>
      <c r="T20" s="279"/>
    </row>
    <row r="21" spans="1:20" s="169" customFormat="1" ht="15.75" customHeight="1">
      <c r="A21" s="180" t="s">
        <v>286</v>
      </c>
      <c r="B21" s="180"/>
      <c r="C21" s="174" t="s">
        <v>216</v>
      </c>
      <c r="D21" s="174" t="s">
        <v>371</v>
      </c>
      <c r="E21" s="174" t="s">
        <v>217</v>
      </c>
      <c r="F21" s="174" t="s">
        <v>242</v>
      </c>
      <c r="G21" s="174" t="s">
        <v>375</v>
      </c>
      <c r="H21" s="165"/>
      <c r="I21" s="182" t="s">
        <v>347</v>
      </c>
      <c r="J21" s="167"/>
      <c r="K21" s="167"/>
      <c r="L21" s="167"/>
      <c r="M21" s="176"/>
      <c r="N21" s="176"/>
      <c r="O21" s="176"/>
      <c r="P21" s="176"/>
      <c r="Q21" s="176"/>
      <c r="R21" s="176"/>
      <c r="S21" s="279"/>
      <c r="T21" s="279"/>
    </row>
    <row r="22" spans="1:20" s="156" customFormat="1" ht="45" customHeight="1">
      <c r="A22" s="161" t="s">
        <v>240</v>
      </c>
      <c r="B22" s="161"/>
      <c r="C22" s="183" t="s">
        <v>216</v>
      </c>
      <c r="D22" s="183"/>
      <c r="E22" s="183"/>
      <c r="F22" s="183"/>
      <c r="G22" s="183"/>
      <c r="H22" s="183"/>
      <c r="I22" s="183"/>
      <c r="J22" s="183"/>
      <c r="K22" s="183"/>
      <c r="L22" s="183"/>
      <c r="M22" s="278"/>
      <c r="N22" s="278"/>
      <c r="O22" s="278"/>
      <c r="P22" s="278"/>
      <c r="Q22" s="278"/>
      <c r="R22" s="278"/>
      <c r="S22" s="217"/>
      <c r="T22" s="217"/>
    </row>
    <row r="23" spans="1:20" s="160" customFormat="1" ht="15.75" customHeight="1">
      <c r="A23" s="170"/>
      <c r="B23" s="170"/>
      <c r="C23" s="165" t="s">
        <v>216</v>
      </c>
      <c r="D23" s="165" t="s">
        <v>371</v>
      </c>
      <c r="E23" s="165" t="s">
        <v>217</v>
      </c>
      <c r="F23" s="165" t="s">
        <v>242</v>
      </c>
      <c r="G23" s="165" t="s">
        <v>376</v>
      </c>
      <c r="H23" s="165"/>
      <c r="I23" s="165"/>
      <c r="J23" s="280"/>
      <c r="K23" s="280"/>
      <c r="L23" s="280"/>
      <c r="M23" s="281"/>
      <c r="N23" s="281"/>
      <c r="O23" s="281"/>
      <c r="P23" s="281"/>
      <c r="Q23" s="281"/>
      <c r="R23" s="281"/>
      <c r="S23" s="282"/>
      <c r="T23" s="282"/>
    </row>
    <row r="24" spans="1:20" s="156" customFormat="1" ht="15.75" customHeight="1">
      <c r="A24" s="180" t="s">
        <v>282</v>
      </c>
      <c r="B24" s="180"/>
      <c r="C24" s="174" t="s">
        <v>216</v>
      </c>
      <c r="D24" s="174" t="s">
        <v>371</v>
      </c>
      <c r="E24" s="174" t="s">
        <v>217</v>
      </c>
      <c r="F24" s="174" t="s">
        <v>242</v>
      </c>
      <c r="G24" s="174" t="s">
        <v>376</v>
      </c>
      <c r="H24" s="174"/>
      <c r="I24" s="209" t="s">
        <v>123</v>
      </c>
      <c r="J24" s="212"/>
      <c r="K24" s="212"/>
      <c r="L24" s="212"/>
      <c r="M24" s="213"/>
      <c r="N24" s="213"/>
      <c r="O24" s="213"/>
      <c r="P24" s="213"/>
      <c r="Q24" s="213"/>
      <c r="R24" s="213"/>
      <c r="S24" s="217"/>
      <c r="T24" s="217"/>
    </row>
    <row r="25" spans="1:20" s="156" customFormat="1" ht="15.75" customHeight="1">
      <c r="A25" s="180" t="s">
        <v>225</v>
      </c>
      <c r="B25" s="180"/>
      <c r="C25" s="174" t="s">
        <v>216</v>
      </c>
      <c r="D25" s="174" t="s">
        <v>371</v>
      </c>
      <c r="E25" s="174" t="s">
        <v>217</v>
      </c>
      <c r="F25" s="174" t="s">
        <v>242</v>
      </c>
      <c r="G25" s="174" t="s">
        <v>376</v>
      </c>
      <c r="H25" s="174"/>
      <c r="I25" s="209" t="s">
        <v>377</v>
      </c>
      <c r="J25" s="212"/>
      <c r="K25" s="212"/>
      <c r="L25" s="212"/>
      <c r="M25" s="213"/>
      <c r="N25" s="213"/>
      <c r="O25" s="213"/>
      <c r="P25" s="213"/>
      <c r="Q25" s="213"/>
      <c r="R25" s="213"/>
      <c r="S25" s="217"/>
      <c r="T25" s="217"/>
    </row>
    <row r="26" spans="1:20" s="156" customFormat="1" ht="15.75" customHeight="1">
      <c r="A26" s="180" t="s">
        <v>284</v>
      </c>
      <c r="B26" s="180"/>
      <c r="C26" s="174" t="s">
        <v>216</v>
      </c>
      <c r="D26" s="174" t="s">
        <v>371</v>
      </c>
      <c r="E26" s="174" t="s">
        <v>217</v>
      </c>
      <c r="F26" s="174" t="s">
        <v>242</v>
      </c>
      <c r="G26" s="174" t="s">
        <v>376</v>
      </c>
      <c r="H26" s="174"/>
      <c r="I26" s="209" t="s">
        <v>374</v>
      </c>
      <c r="J26" s="212"/>
      <c r="K26" s="212"/>
      <c r="L26" s="212"/>
      <c r="M26" s="213"/>
      <c r="N26" s="213"/>
      <c r="O26" s="213"/>
      <c r="P26" s="213"/>
      <c r="Q26" s="213"/>
      <c r="R26" s="213"/>
      <c r="S26" s="217"/>
      <c r="T26" s="217"/>
    </row>
    <row r="27" spans="1:20" s="156" customFormat="1" ht="15.75" customHeight="1">
      <c r="A27" s="180" t="s">
        <v>231</v>
      </c>
      <c r="B27" s="180"/>
      <c r="C27" s="174" t="s">
        <v>216</v>
      </c>
      <c r="D27" s="174" t="s">
        <v>371</v>
      </c>
      <c r="E27" s="174" t="s">
        <v>217</v>
      </c>
      <c r="F27" s="174" t="s">
        <v>242</v>
      </c>
      <c r="G27" s="174" t="s">
        <v>376</v>
      </c>
      <c r="H27" s="174"/>
      <c r="I27" s="209" t="s">
        <v>378</v>
      </c>
      <c r="J27" s="212"/>
      <c r="K27" s="212"/>
      <c r="L27" s="212"/>
      <c r="M27" s="213"/>
      <c r="N27" s="213"/>
      <c r="O27" s="213"/>
      <c r="P27" s="213"/>
      <c r="Q27" s="213"/>
      <c r="R27" s="213"/>
      <c r="S27" s="217"/>
      <c r="T27" s="217"/>
    </row>
    <row r="28" spans="1:20" s="156" customFormat="1" ht="15.75" customHeight="1">
      <c r="A28" s="180" t="s">
        <v>246</v>
      </c>
      <c r="B28" s="180"/>
      <c r="C28" s="174" t="s">
        <v>216</v>
      </c>
      <c r="D28" s="174" t="s">
        <v>371</v>
      </c>
      <c r="E28" s="174" t="s">
        <v>217</v>
      </c>
      <c r="F28" s="174" t="s">
        <v>242</v>
      </c>
      <c r="G28" s="174" t="s">
        <v>376</v>
      </c>
      <c r="H28" s="174"/>
      <c r="I28" s="209" t="s">
        <v>379</v>
      </c>
      <c r="J28" s="212"/>
      <c r="K28" s="212"/>
      <c r="L28" s="212"/>
      <c r="M28" s="213"/>
      <c r="N28" s="213"/>
      <c r="O28" s="213"/>
      <c r="P28" s="213"/>
      <c r="Q28" s="213"/>
      <c r="R28" s="213"/>
      <c r="S28" s="217"/>
      <c r="T28" s="217"/>
    </row>
    <row r="29" spans="1:20" s="156" customFormat="1" ht="15.75" customHeight="1">
      <c r="A29" s="180" t="s">
        <v>249</v>
      </c>
      <c r="B29" s="180"/>
      <c r="C29" s="174" t="s">
        <v>216</v>
      </c>
      <c r="D29" s="174" t="s">
        <v>371</v>
      </c>
      <c r="E29" s="174" t="s">
        <v>217</v>
      </c>
      <c r="F29" s="174" t="s">
        <v>242</v>
      </c>
      <c r="G29" s="174" t="s">
        <v>376</v>
      </c>
      <c r="H29" s="174"/>
      <c r="I29" s="209" t="s">
        <v>380</v>
      </c>
      <c r="J29" s="212"/>
      <c r="K29" s="212"/>
      <c r="L29" s="212"/>
      <c r="M29" s="213"/>
      <c r="N29" s="213"/>
      <c r="O29" s="213"/>
      <c r="P29" s="213"/>
      <c r="Q29" s="213"/>
      <c r="R29" s="213"/>
      <c r="S29" s="217"/>
      <c r="T29" s="217"/>
    </row>
    <row r="30" spans="1:20" s="156" customFormat="1" ht="15.75" customHeight="1">
      <c r="A30" s="180" t="s">
        <v>285</v>
      </c>
      <c r="B30" s="180"/>
      <c r="C30" s="174" t="s">
        <v>216</v>
      </c>
      <c r="D30" s="174" t="s">
        <v>371</v>
      </c>
      <c r="E30" s="174" t="s">
        <v>217</v>
      </c>
      <c r="F30" s="174" t="s">
        <v>242</v>
      </c>
      <c r="G30" s="174" t="s">
        <v>376</v>
      </c>
      <c r="H30" s="174"/>
      <c r="I30" s="209" t="s">
        <v>381</v>
      </c>
      <c r="J30" s="212"/>
      <c r="K30" s="212"/>
      <c r="L30" s="212"/>
      <c r="M30" s="213"/>
      <c r="N30" s="213"/>
      <c r="O30" s="213"/>
      <c r="P30" s="213"/>
      <c r="Q30" s="213"/>
      <c r="R30" s="213"/>
      <c r="S30" s="217"/>
      <c r="T30" s="217"/>
    </row>
    <row r="31" spans="1:20" s="156" customFormat="1" ht="15.75" customHeight="1">
      <c r="A31" s="180" t="s">
        <v>286</v>
      </c>
      <c r="B31" s="180"/>
      <c r="C31" s="174" t="s">
        <v>216</v>
      </c>
      <c r="D31" s="174" t="s">
        <v>371</v>
      </c>
      <c r="E31" s="174" t="s">
        <v>217</v>
      </c>
      <c r="F31" s="174" t="s">
        <v>242</v>
      </c>
      <c r="G31" s="174" t="s">
        <v>376</v>
      </c>
      <c r="H31" s="174"/>
      <c r="I31" s="209" t="s">
        <v>347</v>
      </c>
      <c r="J31" s="212"/>
      <c r="K31" s="212"/>
      <c r="L31" s="212"/>
      <c r="M31" s="213"/>
      <c r="N31" s="213"/>
      <c r="O31" s="213"/>
      <c r="P31" s="213"/>
      <c r="Q31" s="213"/>
      <c r="R31" s="213"/>
      <c r="S31" s="217"/>
      <c r="T31" s="217"/>
    </row>
    <row r="32" spans="1:20" s="156" customFormat="1" ht="15.75" customHeight="1">
      <c r="A32" s="180" t="s">
        <v>287</v>
      </c>
      <c r="B32" s="180"/>
      <c r="C32" s="174" t="s">
        <v>216</v>
      </c>
      <c r="D32" s="174" t="s">
        <v>371</v>
      </c>
      <c r="E32" s="174" t="s">
        <v>217</v>
      </c>
      <c r="F32" s="174" t="s">
        <v>242</v>
      </c>
      <c r="G32" s="174" t="s">
        <v>376</v>
      </c>
      <c r="H32" s="174"/>
      <c r="I32" s="209" t="s">
        <v>382</v>
      </c>
      <c r="J32" s="212"/>
      <c r="K32" s="212"/>
      <c r="L32" s="212"/>
      <c r="M32" s="213"/>
      <c r="N32" s="213"/>
      <c r="O32" s="213"/>
      <c r="P32" s="213"/>
      <c r="Q32" s="213"/>
      <c r="R32" s="213"/>
      <c r="S32" s="217"/>
      <c r="T32" s="217"/>
    </row>
    <row r="33" spans="1:20" s="156" customFormat="1" ht="15.75" customHeight="1">
      <c r="A33" s="180" t="s">
        <v>288</v>
      </c>
      <c r="B33" s="180"/>
      <c r="C33" s="174" t="s">
        <v>216</v>
      </c>
      <c r="D33" s="174" t="s">
        <v>371</v>
      </c>
      <c r="E33" s="174" t="s">
        <v>217</v>
      </c>
      <c r="F33" s="174" t="s">
        <v>242</v>
      </c>
      <c r="G33" s="174" t="s">
        <v>376</v>
      </c>
      <c r="H33" s="174"/>
      <c r="I33" s="209" t="s">
        <v>383</v>
      </c>
      <c r="J33" s="212"/>
      <c r="K33" s="212"/>
      <c r="L33" s="212"/>
      <c r="M33" s="213"/>
      <c r="N33" s="213"/>
      <c r="O33" s="213"/>
      <c r="P33" s="213"/>
      <c r="Q33" s="213"/>
      <c r="R33" s="213"/>
      <c r="S33" s="217"/>
      <c r="T33" s="217"/>
    </row>
    <row r="34" spans="1:20" s="156" customFormat="1" ht="15.75" customHeight="1">
      <c r="A34" s="180" t="s">
        <v>289</v>
      </c>
      <c r="B34" s="180"/>
      <c r="C34" s="174" t="s">
        <v>216</v>
      </c>
      <c r="D34" s="174" t="s">
        <v>371</v>
      </c>
      <c r="E34" s="174" t="s">
        <v>217</v>
      </c>
      <c r="F34" s="174" t="s">
        <v>242</v>
      </c>
      <c r="G34" s="174" t="s">
        <v>376</v>
      </c>
      <c r="H34" s="174"/>
      <c r="I34" s="209" t="s">
        <v>384</v>
      </c>
      <c r="J34" s="212"/>
      <c r="K34" s="212"/>
      <c r="L34" s="212"/>
      <c r="M34" s="213"/>
      <c r="N34" s="213"/>
      <c r="O34" s="213"/>
      <c r="P34" s="213"/>
      <c r="Q34" s="213"/>
      <c r="R34" s="213"/>
      <c r="S34" s="217"/>
      <c r="T34" s="217"/>
    </row>
    <row r="35" spans="1:20" s="156" customFormat="1" ht="15.75" customHeight="1">
      <c r="A35" s="180" t="s">
        <v>268</v>
      </c>
      <c r="B35" s="180"/>
      <c r="C35" s="174" t="s">
        <v>216</v>
      </c>
      <c r="D35" s="174" t="s">
        <v>371</v>
      </c>
      <c r="E35" s="174" t="s">
        <v>217</v>
      </c>
      <c r="F35" s="174" t="s">
        <v>242</v>
      </c>
      <c r="G35" s="174" t="s">
        <v>376</v>
      </c>
      <c r="H35" s="174"/>
      <c r="I35" s="209" t="s">
        <v>385</v>
      </c>
      <c r="J35" s="212"/>
      <c r="K35" s="212"/>
      <c r="L35" s="212"/>
      <c r="M35" s="213"/>
      <c r="N35" s="213"/>
      <c r="O35" s="213"/>
      <c r="P35" s="213"/>
      <c r="Q35" s="213"/>
      <c r="R35" s="213"/>
      <c r="S35" s="217"/>
      <c r="T35" s="217"/>
    </row>
    <row r="36" spans="1:20" s="156" customFormat="1" ht="15.75" customHeight="1">
      <c r="A36" s="180" t="s">
        <v>236</v>
      </c>
      <c r="B36" s="180"/>
      <c r="C36" s="174" t="s">
        <v>216</v>
      </c>
      <c r="D36" s="174" t="s">
        <v>371</v>
      </c>
      <c r="E36" s="174" t="s">
        <v>217</v>
      </c>
      <c r="F36" s="174" t="s">
        <v>242</v>
      </c>
      <c r="G36" s="174" t="s">
        <v>376</v>
      </c>
      <c r="H36" s="174"/>
      <c r="I36" s="209" t="s">
        <v>136</v>
      </c>
      <c r="J36" s="212"/>
      <c r="K36" s="212"/>
      <c r="L36" s="212"/>
      <c r="M36" s="213"/>
      <c r="N36" s="213"/>
      <c r="O36" s="213"/>
      <c r="P36" s="213"/>
      <c r="Q36" s="213"/>
      <c r="R36" s="213"/>
      <c r="S36" s="217"/>
      <c r="T36" s="217"/>
    </row>
    <row r="37" spans="1:20" s="156" customFormat="1" ht="15.75" customHeight="1">
      <c r="A37" s="180" t="s">
        <v>238</v>
      </c>
      <c r="B37" s="180"/>
      <c r="C37" s="174" t="s">
        <v>216</v>
      </c>
      <c r="D37" s="174" t="s">
        <v>371</v>
      </c>
      <c r="E37" s="174" t="s">
        <v>217</v>
      </c>
      <c r="F37" s="174" t="s">
        <v>242</v>
      </c>
      <c r="G37" s="174" t="s">
        <v>376</v>
      </c>
      <c r="H37" s="174"/>
      <c r="I37" s="209" t="s">
        <v>386</v>
      </c>
      <c r="J37" s="212"/>
      <c r="K37" s="212"/>
      <c r="L37" s="212"/>
      <c r="M37" s="213"/>
      <c r="N37" s="213"/>
      <c r="O37" s="213"/>
      <c r="P37" s="213"/>
      <c r="Q37" s="213"/>
      <c r="R37" s="213"/>
      <c r="S37" s="217"/>
      <c r="T37" s="217"/>
    </row>
    <row r="38" spans="1:20" s="156" customFormat="1" ht="15.75" customHeight="1">
      <c r="A38" s="173"/>
      <c r="B38" s="173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213"/>
      <c r="O38" s="213"/>
      <c r="P38" s="213"/>
      <c r="Q38" s="213"/>
      <c r="R38" s="213"/>
      <c r="S38" s="217"/>
      <c r="T38" s="217"/>
    </row>
    <row r="39" spans="1:20" s="156" customFormat="1" ht="15.75" customHeight="1">
      <c r="A39" s="173" t="s">
        <v>387</v>
      </c>
      <c r="B39" s="173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  <c r="N39" s="213"/>
      <c r="O39" s="213"/>
      <c r="P39" s="213"/>
      <c r="Q39" s="213"/>
      <c r="R39" s="213"/>
      <c r="S39" s="217"/>
      <c r="T39" s="217"/>
    </row>
    <row r="40" spans="1:20" s="156" customFormat="1" ht="45" customHeight="1">
      <c r="A40" s="161" t="s">
        <v>241</v>
      </c>
      <c r="B40" s="161"/>
      <c r="C40" s="183" t="s">
        <v>242</v>
      </c>
      <c r="D40" s="183"/>
      <c r="E40" s="183"/>
      <c r="F40" s="183"/>
      <c r="G40" s="183"/>
      <c r="H40" s="183"/>
      <c r="I40" s="183"/>
      <c r="J40" s="183"/>
      <c r="K40" s="183"/>
      <c r="L40" s="183"/>
      <c r="M40" s="278"/>
      <c r="N40" s="278"/>
      <c r="O40" s="278"/>
      <c r="P40" s="278"/>
      <c r="Q40" s="278"/>
      <c r="R40" s="278"/>
      <c r="S40" s="217"/>
      <c r="T40" s="217"/>
    </row>
    <row r="41" spans="1:20" s="156" customFormat="1" ht="15.75" customHeight="1">
      <c r="A41" s="173"/>
      <c r="B41" s="173"/>
      <c r="C41" s="212" t="s">
        <v>242</v>
      </c>
      <c r="D41" s="212" t="s">
        <v>371</v>
      </c>
      <c r="E41" s="212" t="s">
        <v>217</v>
      </c>
      <c r="F41" s="212" t="s">
        <v>242</v>
      </c>
      <c r="G41" s="212" t="s">
        <v>388</v>
      </c>
      <c r="H41" s="212"/>
      <c r="I41" s="212"/>
      <c r="J41" s="212"/>
      <c r="K41" s="212"/>
      <c r="L41" s="212"/>
      <c r="M41" s="213"/>
      <c r="N41" s="213"/>
      <c r="O41" s="213"/>
      <c r="P41" s="213"/>
      <c r="Q41" s="213"/>
      <c r="R41" s="213"/>
      <c r="S41" s="217"/>
      <c r="T41" s="217"/>
    </row>
    <row r="42" spans="1:20" s="156" customFormat="1" ht="15.75" customHeight="1">
      <c r="A42" s="180" t="s">
        <v>282</v>
      </c>
      <c r="B42" s="180"/>
      <c r="C42" s="212" t="s">
        <v>242</v>
      </c>
      <c r="D42" s="212" t="s">
        <v>371</v>
      </c>
      <c r="E42" s="212" t="s">
        <v>217</v>
      </c>
      <c r="F42" s="212" t="s">
        <v>242</v>
      </c>
      <c r="G42" s="212" t="s">
        <v>388</v>
      </c>
      <c r="H42" s="212"/>
      <c r="I42" s="209" t="s">
        <v>123</v>
      </c>
      <c r="J42" s="212"/>
      <c r="K42" s="212"/>
      <c r="L42" s="212"/>
      <c r="M42" s="213"/>
      <c r="N42" s="213"/>
      <c r="O42" s="213"/>
      <c r="P42" s="213"/>
      <c r="Q42" s="213"/>
      <c r="R42" s="213"/>
      <c r="S42" s="217"/>
      <c r="T42" s="217"/>
    </row>
    <row r="43" spans="1:20" s="156" customFormat="1" ht="15.75" customHeight="1">
      <c r="A43" s="180" t="s">
        <v>225</v>
      </c>
      <c r="B43" s="180"/>
      <c r="C43" s="212" t="s">
        <v>242</v>
      </c>
      <c r="D43" s="212" t="s">
        <v>371</v>
      </c>
      <c r="E43" s="212" t="s">
        <v>217</v>
      </c>
      <c r="F43" s="212" t="s">
        <v>242</v>
      </c>
      <c r="G43" s="212" t="s">
        <v>388</v>
      </c>
      <c r="H43" s="212"/>
      <c r="I43" s="209" t="s">
        <v>377</v>
      </c>
      <c r="J43" s="212"/>
      <c r="K43" s="212"/>
      <c r="L43" s="212"/>
      <c r="M43" s="213"/>
      <c r="N43" s="213"/>
      <c r="O43" s="213"/>
      <c r="P43" s="213"/>
      <c r="Q43" s="213"/>
      <c r="R43" s="213"/>
      <c r="S43" s="217"/>
      <c r="T43" s="217"/>
    </row>
    <row r="44" spans="1:20" s="156" customFormat="1" ht="15.75" customHeight="1">
      <c r="A44" s="180" t="s">
        <v>284</v>
      </c>
      <c r="B44" s="180"/>
      <c r="C44" s="212" t="s">
        <v>242</v>
      </c>
      <c r="D44" s="212" t="s">
        <v>371</v>
      </c>
      <c r="E44" s="212" t="s">
        <v>217</v>
      </c>
      <c r="F44" s="212" t="s">
        <v>242</v>
      </c>
      <c r="G44" s="212" t="s">
        <v>388</v>
      </c>
      <c r="H44" s="212"/>
      <c r="I44" s="209" t="s">
        <v>374</v>
      </c>
      <c r="J44" s="212"/>
      <c r="K44" s="212"/>
      <c r="L44" s="212"/>
      <c r="M44" s="213"/>
      <c r="N44" s="213"/>
      <c r="O44" s="213"/>
      <c r="P44" s="213"/>
      <c r="Q44" s="213"/>
      <c r="R44" s="213"/>
      <c r="S44" s="217"/>
      <c r="T44" s="217"/>
    </row>
    <row r="45" spans="1:20" s="156" customFormat="1" ht="15.75" customHeight="1">
      <c r="A45" s="180" t="s">
        <v>231</v>
      </c>
      <c r="B45" s="180"/>
      <c r="C45" s="212" t="s">
        <v>242</v>
      </c>
      <c r="D45" s="212" t="s">
        <v>371</v>
      </c>
      <c r="E45" s="212" t="s">
        <v>217</v>
      </c>
      <c r="F45" s="212" t="s">
        <v>242</v>
      </c>
      <c r="G45" s="212" t="s">
        <v>388</v>
      </c>
      <c r="H45" s="212"/>
      <c r="I45" s="209" t="s">
        <v>378</v>
      </c>
      <c r="J45" s="212"/>
      <c r="K45" s="212"/>
      <c r="L45" s="212"/>
      <c r="M45" s="213"/>
      <c r="N45" s="213"/>
      <c r="O45" s="213"/>
      <c r="P45" s="213"/>
      <c r="Q45" s="213"/>
      <c r="R45" s="213"/>
      <c r="S45" s="217"/>
      <c r="T45" s="217"/>
    </row>
    <row r="46" spans="1:20" s="156" customFormat="1" ht="15.75" customHeight="1">
      <c r="A46" s="180" t="s">
        <v>246</v>
      </c>
      <c r="B46" s="180"/>
      <c r="C46" s="212" t="s">
        <v>242</v>
      </c>
      <c r="D46" s="212" t="s">
        <v>371</v>
      </c>
      <c r="E46" s="212" t="s">
        <v>217</v>
      </c>
      <c r="F46" s="212" t="s">
        <v>242</v>
      </c>
      <c r="G46" s="212" t="s">
        <v>388</v>
      </c>
      <c r="H46" s="212"/>
      <c r="I46" s="209" t="s">
        <v>379</v>
      </c>
      <c r="J46" s="212"/>
      <c r="K46" s="212"/>
      <c r="L46" s="212"/>
      <c r="M46" s="213"/>
      <c r="N46" s="213"/>
      <c r="O46" s="213"/>
      <c r="P46" s="213"/>
      <c r="Q46" s="213"/>
      <c r="R46" s="213"/>
      <c r="S46" s="217"/>
      <c r="T46" s="217"/>
    </row>
    <row r="47" spans="1:20" s="156" customFormat="1" ht="15.75" customHeight="1">
      <c r="A47" s="180" t="s">
        <v>249</v>
      </c>
      <c r="B47" s="180"/>
      <c r="C47" s="212" t="s">
        <v>242</v>
      </c>
      <c r="D47" s="212" t="s">
        <v>371</v>
      </c>
      <c r="E47" s="212" t="s">
        <v>217</v>
      </c>
      <c r="F47" s="212" t="s">
        <v>242</v>
      </c>
      <c r="G47" s="212" t="s">
        <v>388</v>
      </c>
      <c r="H47" s="212"/>
      <c r="I47" s="209" t="s">
        <v>380</v>
      </c>
      <c r="J47" s="212"/>
      <c r="K47" s="212"/>
      <c r="L47" s="212"/>
      <c r="M47" s="213"/>
      <c r="N47" s="213"/>
      <c r="O47" s="213"/>
      <c r="P47" s="213"/>
      <c r="Q47" s="213"/>
      <c r="R47" s="213"/>
      <c r="S47" s="217"/>
      <c r="T47" s="217"/>
    </row>
    <row r="48" spans="1:20" s="156" customFormat="1" ht="15.75" customHeight="1">
      <c r="A48" s="180" t="s">
        <v>285</v>
      </c>
      <c r="B48" s="180"/>
      <c r="C48" s="212" t="s">
        <v>242</v>
      </c>
      <c r="D48" s="212" t="s">
        <v>371</v>
      </c>
      <c r="E48" s="212" t="s">
        <v>217</v>
      </c>
      <c r="F48" s="212" t="s">
        <v>242</v>
      </c>
      <c r="G48" s="212" t="s">
        <v>388</v>
      </c>
      <c r="H48" s="212"/>
      <c r="I48" s="209" t="s">
        <v>381</v>
      </c>
      <c r="J48" s="212"/>
      <c r="K48" s="212"/>
      <c r="L48" s="212"/>
      <c r="M48" s="213"/>
      <c r="N48" s="213"/>
      <c r="O48" s="213"/>
      <c r="P48" s="213"/>
      <c r="Q48" s="213"/>
      <c r="R48" s="213"/>
      <c r="S48" s="217"/>
      <c r="T48" s="217"/>
    </row>
    <row r="49" spans="1:20" s="156" customFormat="1" ht="15.75" customHeight="1">
      <c r="A49" s="180" t="s">
        <v>286</v>
      </c>
      <c r="B49" s="180"/>
      <c r="C49" s="212" t="s">
        <v>242</v>
      </c>
      <c r="D49" s="212" t="s">
        <v>371</v>
      </c>
      <c r="E49" s="212" t="s">
        <v>217</v>
      </c>
      <c r="F49" s="212" t="s">
        <v>242</v>
      </c>
      <c r="G49" s="212" t="s">
        <v>388</v>
      </c>
      <c r="H49" s="212"/>
      <c r="I49" s="209" t="s">
        <v>347</v>
      </c>
      <c r="J49" s="212"/>
      <c r="K49" s="212"/>
      <c r="L49" s="212"/>
      <c r="M49" s="213"/>
      <c r="N49" s="213"/>
      <c r="O49" s="213"/>
      <c r="P49" s="213"/>
      <c r="Q49" s="213"/>
      <c r="R49" s="213"/>
      <c r="S49" s="217"/>
      <c r="T49" s="217"/>
    </row>
    <row r="50" spans="1:20" s="156" customFormat="1" ht="15.75" customHeight="1">
      <c r="A50" s="180" t="s">
        <v>287</v>
      </c>
      <c r="B50" s="180"/>
      <c r="C50" s="212" t="s">
        <v>242</v>
      </c>
      <c r="D50" s="212" t="s">
        <v>371</v>
      </c>
      <c r="E50" s="212" t="s">
        <v>217</v>
      </c>
      <c r="F50" s="212" t="s">
        <v>242</v>
      </c>
      <c r="G50" s="212" t="s">
        <v>388</v>
      </c>
      <c r="H50" s="212"/>
      <c r="I50" s="209" t="s">
        <v>382</v>
      </c>
      <c r="J50" s="212"/>
      <c r="K50" s="212"/>
      <c r="L50" s="212"/>
      <c r="M50" s="213"/>
      <c r="N50" s="213"/>
      <c r="O50" s="213"/>
      <c r="P50" s="213"/>
      <c r="Q50" s="213"/>
      <c r="R50" s="213"/>
      <c r="S50" s="217"/>
      <c r="T50" s="217"/>
    </row>
    <row r="51" spans="1:20" s="156" customFormat="1" ht="15.75" customHeight="1">
      <c r="A51" s="180" t="s">
        <v>288</v>
      </c>
      <c r="B51" s="180"/>
      <c r="C51" s="212" t="s">
        <v>242</v>
      </c>
      <c r="D51" s="212" t="s">
        <v>371</v>
      </c>
      <c r="E51" s="212" t="s">
        <v>217</v>
      </c>
      <c r="F51" s="212" t="s">
        <v>242</v>
      </c>
      <c r="G51" s="212" t="s">
        <v>388</v>
      </c>
      <c r="H51" s="212"/>
      <c r="I51" s="209" t="s">
        <v>383</v>
      </c>
      <c r="J51" s="212"/>
      <c r="K51" s="212"/>
      <c r="L51" s="212"/>
      <c r="M51" s="213"/>
      <c r="N51" s="213"/>
      <c r="O51" s="213"/>
      <c r="P51" s="213"/>
      <c r="Q51" s="213"/>
      <c r="R51" s="213"/>
      <c r="S51" s="217"/>
      <c r="T51" s="217"/>
    </row>
    <row r="52" spans="1:20" s="156" customFormat="1" ht="15.75" customHeight="1">
      <c r="A52" s="180" t="s">
        <v>289</v>
      </c>
      <c r="B52" s="180"/>
      <c r="C52" s="212" t="s">
        <v>242</v>
      </c>
      <c r="D52" s="212" t="s">
        <v>371</v>
      </c>
      <c r="E52" s="212" t="s">
        <v>217</v>
      </c>
      <c r="F52" s="212" t="s">
        <v>242</v>
      </c>
      <c r="G52" s="212" t="s">
        <v>388</v>
      </c>
      <c r="H52" s="212"/>
      <c r="I52" s="209" t="s">
        <v>384</v>
      </c>
      <c r="J52" s="212"/>
      <c r="K52" s="212"/>
      <c r="L52" s="212"/>
      <c r="M52" s="213"/>
      <c r="N52" s="213"/>
      <c r="O52" s="213"/>
      <c r="P52" s="213"/>
      <c r="Q52" s="213"/>
      <c r="R52" s="213"/>
      <c r="S52" s="217"/>
      <c r="T52" s="217"/>
    </row>
    <row r="53" spans="1:20" s="156" customFormat="1" ht="15.75" customHeight="1">
      <c r="A53" s="180" t="s">
        <v>268</v>
      </c>
      <c r="B53" s="180"/>
      <c r="C53" s="212" t="s">
        <v>242</v>
      </c>
      <c r="D53" s="212" t="s">
        <v>371</v>
      </c>
      <c r="E53" s="212" t="s">
        <v>217</v>
      </c>
      <c r="F53" s="212" t="s">
        <v>242</v>
      </c>
      <c r="G53" s="212" t="s">
        <v>388</v>
      </c>
      <c r="H53" s="212"/>
      <c r="I53" s="209" t="s">
        <v>385</v>
      </c>
      <c r="J53" s="212"/>
      <c r="K53" s="212"/>
      <c r="L53" s="212"/>
      <c r="M53" s="213"/>
      <c r="N53" s="213"/>
      <c r="O53" s="213"/>
      <c r="P53" s="213"/>
      <c r="Q53" s="213"/>
      <c r="R53" s="213"/>
      <c r="S53" s="217"/>
      <c r="T53" s="217"/>
    </row>
    <row r="54" spans="1:20" s="156" customFormat="1" ht="15.75" customHeight="1">
      <c r="A54" s="180" t="s">
        <v>236</v>
      </c>
      <c r="B54" s="180"/>
      <c r="C54" s="212" t="s">
        <v>242</v>
      </c>
      <c r="D54" s="212" t="s">
        <v>371</v>
      </c>
      <c r="E54" s="212" t="s">
        <v>217</v>
      </c>
      <c r="F54" s="212" t="s">
        <v>242</v>
      </c>
      <c r="G54" s="212" t="s">
        <v>388</v>
      </c>
      <c r="H54" s="212"/>
      <c r="I54" s="209" t="s">
        <v>136</v>
      </c>
      <c r="J54" s="212"/>
      <c r="K54" s="212"/>
      <c r="L54" s="212"/>
      <c r="M54" s="213"/>
      <c r="N54" s="213"/>
      <c r="O54" s="213"/>
      <c r="P54" s="213"/>
      <c r="Q54" s="213"/>
      <c r="R54" s="213"/>
      <c r="S54" s="217"/>
      <c r="T54" s="217"/>
    </row>
    <row r="55" spans="1:20" s="156" customFormat="1" ht="15.75" customHeight="1">
      <c r="A55" s="180" t="s">
        <v>238</v>
      </c>
      <c r="B55" s="180"/>
      <c r="C55" s="212" t="s">
        <v>242</v>
      </c>
      <c r="D55" s="212" t="s">
        <v>371</v>
      </c>
      <c r="E55" s="212" t="s">
        <v>217</v>
      </c>
      <c r="F55" s="212" t="s">
        <v>242</v>
      </c>
      <c r="G55" s="212" t="s">
        <v>388</v>
      </c>
      <c r="H55" s="212"/>
      <c r="I55" s="209" t="s">
        <v>386</v>
      </c>
      <c r="J55" s="212"/>
      <c r="K55" s="212"/>
      <c r="L55" s="212"/>
      <c r="M55" s="213"/>
      <c r="N55" s="213"/>
      <c r="O55" s="213"/>
      <c r="P55" s="213"/>
      <c r="Q55" s="213"/>
      <c r="R55" s="213"/>
      <c r="S55" s="217"/>
      <c r="T55" s="217"/>
    </row>
    <row r="56" spans="1:20" s="156" customFormat="1" ht="15.75" customHeight="1">
      <c r="A56" s="173"/>
      <c r="B56" s="173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3"/>
      <c r="N56" s="213"/>
      <c r="O56" s="213"/>
      <c r="P56" s="213"/>
      <c r="Q56" s="213"/>
      <c r="R56" s="213"/>
      <c r="S56" s="217"/>
      <c r="T56" s="217"/>
    </row>
    <row r="57" spans="1:20" s="156" customFormat="1" ht="15.75" customHeight="1">
      <c r="A57" s="173" t="s">
        <v>389</v>
      </c>
      <c r="B57" s="173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3"/>
      <c r="N57" s="213"/>
      <c r="O57" s="213"/>
      <c r="P57" s="213"/>
      <c r="Q57" s="213"/>
      <c r="R57" s="213"/>
      <c r="S57" s="217"/>
      <c r="T57" s="217"/>
    </row>
    <row r="58" spans="1:20" s="156" customFormat="1" ht="72.75" customHeight="1">
      <c r="A58" s="161" t="s">
        <v>281</v>
      </c>
      <c r="B58" s="161"/>
      <c r="C58" s="183" t="s">
        <v>243</v>
      </c>
      <c r="D58" s="183"/>
      <c r="E58" s="183"/>
      <c r="F58" s="183"/>
      <c r="G58" s="183"/>
      <c r="H58" s="183"/>
      <c r="I58" s="183"/>
      <c r="J58" s="183"/>
      <c r="K58" s="183"/>
      <c r="L58" s="183"/>
      <c r="M58" s="278"/>
      <c r="N58" s="278"/>
      <c r="O58" s="278"/>
      <c r="P58" s="278"/>
      <c r="Q58" s="278"/>
      <c r="R58" s="278"/>
      <c r="S58" s="217"/>
      <c r="T58" s="217"/>
    </row>
    <row r="59" spans="1:20" s="156" customFormat="1" ht="15.75" customHeight="1">
      <c r="A59" s="173"/>
      <c r="B59" s="173"/>
      <c r="C59" s="212" t="s">
        <v>243</v>
      </c>
      <c r="D59" s="212" t="s">
        <v>371</v>
      </c>
      <c r="E59" s="212" t="s">
        <v>217</v>
      </c>
      <c r="F59" s="212" t="s">
        <v>242</v>
      </c>
      <c r="G59" s="212" t="s">
        <v>390</v>
      </c>
      <c r="H59" s="212"/>
      <c r="I59" s="212"/>
      <c r="J59" s="212"/>
      <c r="K59" s="212"/>
      <c r="L59" s="212"/>
      <c r="M59" s="213"/>
      <c r="N59" s="213"/>
      <c r="O59" s="213"/>
      <c r="P59" s="213"/>
      <c r="Q59" s="213"/>
      <c r="R59" s="213"/>
      <c r="S59" s="217"/>
      <c r="T59" s="217"/>
    </row>
    <row r="60" spans="1:20" s="156" customFormat="1" ht="15.75" customHeight="1">
      <c r="A60" s="180" t="s">
        <v>282</v>
      </c>
      <c r="B60" s="180"/>
      <c r="C60" s="212" t="s">
        <v>243</v>
      </c>
      <c r="D60" s="212" t="s">
        <v>371</v>
      </c>
      <c r="E60" s="212" t="s">
        <v>217</v>
      </c>
      <c r="F60" s="212" t="s">
        <v>242</v>
      </c>
      <c r="G60" s="212" t="s">
        <v>390</v>
      </c>
      <c r="H60" s="212"/>
      <c r="I60" s="209" t="s">
        <v>123</v>
      </c>
      <c r="J60" s="212"/>
      <c r="K60" s="212"/>
      <c r="L60" s="212"/>
      <c r="M60" s="213"/>
      <c r="N60" s="213"/>
      <c r="O60" s="213"/>
      <c r="P60" s="213"/>
      <c r="Q60" s="213"/>
      <c r="R60" s="213"/>
      <c r="S60" s="217"/>
      <c r="T60" s="217"/>
    </row>
    <row r="61" spans="1:20" s="156" customFormat="1" ht="15.75" customHeight="1">
      <c r="A61" s="180" t="s">
        <v>225</v>
      </c>
      <c r="B61" s="180"/>
      <c r="C61" s="212" t="s">
        <v>243</v>
      </c>
      <c r="D61" s="212" t="s">
        <v>371</v>
      </c>
      <c r="E61" s="212" t="s">
        <v>217</v>
      </c>
      <c r="F61" s="212" t="s">
        <v>242</v>
      </c>
      <c r="G61" s="212" t="s">
        <v>390</v>
      </c>
      <c r="H61" s="212"/>
      <c r="I61" s="209" t="s">
        <v>377</v>
      </c>
      <c r="J61" s="212"/>
      <c r="K61" s="212"/>
      <c r="L61" s="212"/>
      <c r="M61" s="213"/>
      <c r="N61" s="213"/>
      <c r="O61" s="213"/>
      <c r="P61" s="213"/>
      <c r="Q61" s="213"/>
      <c r="R61" s="213"/>
      <c r="S61" s="217"/>
      <c r="T61" s="217"/>
    </row>
    <row r="62" spans="1:20" s="156" customFormat="1" ht="15.75" customHeight="1">
      <c r="A62" s="180" t="s">
        <v>284</v>
      </c>
      <c r="B62" s="180"/>
      <c r="C62" s="212" t="s">
        <v>243</v>
      </c>
      <c r="D62" s="212"/>
      <c r="E62" s="212"/>
      <c r="F62" s="212"/>
      <c r="G62" s="212"/>
      <c r="H62" s="212"/>
      <c r="I62" s="209" t="s">
        <v>374</v>
      </c>
      <c r="J62" s="212"/>
      <c r="K62" s="212"/>
      <c r="L62" s="212"/>
      <c r="M62" s="213"/>
      <c r="N62" s="213"/>
      <c r="O62" s="213"/>
      <c r="P62" s="213"/>
      <c r="Q62" s="213"/>
      <c r="R62" s="213"/>
      <c r="S62" s="217"/>
      <c r="T62" s="217"/>
    </row>
    <row r="63" spans="1:20" s="156" customFormat="1" ht="15.75" customHeight="1">
      <c r="A63" s="180" t="s">
        <v>231</v>
      </c>
      <c r="B63" s="180"/>
      <c r="C63" s="212" t="s">
        <v>243</v>
      </c>
      <c r="D63" s="212"/>
      <c r="E63" s="212"/>
      <c r="F63" s="212"/>
      <c r="G63" s="212"/>
      <c r="H63" s="212"/>
      <c r="I63" s="209" t="s">
        <v>378</v>
      </c>
      <c r="J63" s="212"/>
      <c r="K63" s="212"/>
      <c r="L63" s="212"/>
      <c r="M63" s="213"/>
      <c r="N63" s="213"/>
      <c r="O63" s="213"/>
      <c r="P63" s="213"/>
      <c r="Q63" s="213"/>
      <c r="R63" s="213"/>
      <c r="S63" s="217"/>
      <c r="T63" s="217"/>
    </row>
    <row r="64" spans="1:20" s="156" customFormat="1" ht="15.75" customHeight="1">
      <c r="A64" s="180" t="s">
        <v>246</v>
      </c>
      <c r="B64" s="180"/>
      <c r="C64" s="212" t="s">
        <v>243</v>
      </c>
      <c r="D64" s="212"/>
      <c r="E64" s="212"/>
      <c r="F64" s="212"/>
      <c r="G64" s="212"/>
      <c r="H64" s="212"/>
      <c r="I64" s="209" t="s">
        <v>379</v>
      </c>
      <c r="J64" s="212"/>
      <c r="K64" s="212"/>
      <c r="L64" s="212"/>
      <c r="M64" s="213"/>
      <c r="N64" s="213"/>
      <c r="O64" s="213"/>
      <c r="P64" s="213"/>
      <c r="Q64" s="213"/>
      <c r="R64" s="213"/>
      <c r="S64" s="217"/>
      <c r="T64" s="217"/>
    </row>
    <row r="65" spans="1:20" s="156" customFormat="1" ht="15.75" customHeight="1">
      <c r="A65" s="180" t="s">
        <v>249</v>
      </c>
      <c r="B65" s="180"/>
      <c r="C65" s="212" t="s">
        <v>243</v>
      </c>
      <c r="D65" s="212"/>
      <c r="E65" s="212"/>
      <c r="F65" s="212"/>
      <c r="G65" s="212"/>
      <c r="H65" s="212"/>
      <c r="I65" s="209" t="s">
        <v>380</v>
      </c>
      <c r="J65" s="212"/>
      <c r="K65" s="212"/>
      <c r="L65" s="212"/>
      <c r="M65" s="213"/>
      <c r="N65" s="213"/>
      <c r="O65" s="213"/>
      <c r="P65" s="213"/>
      <c r="Q65" s="213"/>
      <c r="R65" s="213"/>
      <c r="S65" s="217"/>
      <c r="T65" s="217"/>
    </row>
    <row r="66" spans="1:20" s="156" customFormat="1" ht="15.75" customHeight="1">
      <c r="A66" s="180" t="s">
        <v>285</v>
      </c>
      <c r="B66" s="180"/>
      <c r="C66" s="212" t="s">
        <v>243</v>
      </c>
      <c r="D66" s="212"/>
      <c r="E66" s="212"/>
      <c r="F66" s="212"/>
      <c r="G66" s="212"/>
      <c r="H66" s="212"/>
      <c r="I66" s="209" t="s">
        <v>381</v>
      </c>
      <c r="J66" s="212"/>
      <c r="K66" s="212"/>
      <c r="L66" s="212"/>
      <c r="M66" s="213"/>
      <c r="N66" s="213"/>
      <c r="O66" s="213"/>
      <c r="P66" s="213"/>
      <c r="Q66" s="213"/>
      <c r="R66" s="213"/>
      <c r="S66" s="217"/>
      <c r="T66" s="217"/>
    </row>
    <row r="67" spans="1:20" s="156" customFormat="1" ht="15.75" customHeight="1">
      <c r="A67" s="180" t="s">
        <v>286</v>
      </c>
      <c r="B67" s="180"/>
      <c r="C67" s="212" t="s">
        <v>243</v>
      </c>
      <c r="D67" s="212"/>
      <c r="E67" s="212"/>
      <c r="F67" s="212"/>
      <c r="G67" s="212"/>
      <c r="H67" s="212"/>
      <c r="I67" s="209" t="s">
        <v>347</v>
      </c>
      <c r="J67" s="212"/>
      <c r="K67" s="212"/>
      <c r="L67" s="212"/>
      <c r="M67" s="213"/>
      <c r="N67" s="213"/>
      <c r="O67" s="213"/>
      <c r="P67" s="213"/>
      <c r="Q67" s="213"/>
      <c r="R67" s="213"/>
      <c r="S67" s="217"/>
      <c r="T67" s="217"/>
    </row>
    <row r="68" spans="1:20" s="156" customFormat="1" ht="15.75" customHeight="1">
      <c r="A68" s="180" t="s">
        <v>287</v>
      </c>
      <c r="B68" s="180"/>
      <c r="C68" s="212" t="s">
        <v>243</v>
      </c>
      <c r="D68" s="212"/>
      <c r="E68" s="212"/>
      <c r="F68" s="212"/>
      <c r="G68" s="212"/>
      <c r="H68" s="212"/>
      <c r="I68" s="209" t="s">
        <v>382</v>
      </c>
      <c r="J68" s="212"/>
      <c r="K68" s="212"/>
      <c r="L68" s="212"/>
      <c r="M68" s="213"/>
      <c r="N68" s="213"/>
      <c r="O68" s="213"/>
      <c r="P68" s="213"/>
      <c r="Q68" s="213"/>
      <c r="R68" s="213"/>
      <c r="S68" s="217"/>
      <c r="T68" s="217"/>
    </row>
    <row r="69" spans="1:20" s="156" customFormat="1" ht="15.75" customHeight="1">
      <c r="A69" s="180" t="s">
        <v>288</v>
      </c>
      <c r="B69" s="180"/>
      <c r="C69" s="212" t="s">
        <v>243</v>
      </c>
      <c r="D69" s="212"/>
      <c r="E69" s="212"/>
      <c r="F69" s="212"/>
      <c r="G69" s="212"/>
      <c r="H69" s="212"/>
      <c r="I69" s="209" t="s">
        <v>383</v>
      </c>
      <c r="J69" s="212"/>
      <c r="K69" s="212"/>
      <c r="L69" s="212"/>
      <c r="M69" s="213"/>
      <c r="N69" s="213"/>
      <c r="O69" s="213"/>
      <c r="P69" s="213"/>
      <c r="Q69" s="213"/>
      <c r="R69" s="213"/>
      <c r="S69" s="217"/>
      <c r="T69" s="217"/>
    </row>
    <row r="70" spans="1:20" s="156" customFormat="1" ht="15.75" customHeight="1">
      <c r="A70" s="180" t="s">
        <v>289</v>
      </c>
      <c r="B70" s="180"/>
      <c r="C70" s="212" t="s">
        <v>243</v>
      </c>
      <c r="D70" s="212"/>
      <c r="E70" s="212"/>
      <c r="F70" s="212"/>
      <c r="G70" s="212"/>
      <c r="H70" s="212"/>
      <c r="I70" s="209" t="s">
        <v>384</v>
      </c>
      <c r="J70" s="212"/>
      <c r="K70" s="212"/>
      <c r="L70" s="212"/>
      <c r="M70" s="213"/>
      <c r="N70" s="213"/>
      <c r="O70" s="213"/>
      <c r="P70" s="213"/>
      <c r="Q70" s="213"/>
      <c r="R70" s="213"/>
      <c r="S70" s="217"/>
      <c r="T70" s="217"/>
    </row>
    <row r="71" spans="1:20" s="156" customFormat="1" ht="15.75" customHeight="1">
      <c r="A71" s="180" t="s">
        <v>268</v>
      </c>
      <c r="B71" s="180"/>
      <c r="C71" s="212" t="s">
        <v>243</v>
      </c>
      <c r="D71" s="212"/>
      <c r="E71" s="212"/>
      <c r="F71" s="212"/>
      <c r="G71" s="212"/>
      <c r="H71" s="212"/>
      <c r="I71" s="209" t="s">
        <v>385</v>
      </c>
      <c r="J71" s="212"/>
      <c r="K71" s="212"/>
      <c r="L71" s="212"/>
      <c r="M71" s="213"/>
      <c r="N71" s="213"/>
      <c r="O71" s="213"/>
      <c r="P71" s="213"/>
      <c r="Q71" s="213"/>
      <c r="R71" s="213"/>
      <c r="S71" s="217"/>
      <c r="T71" s="217"/>
    </row>
    <row r="72" spans="1:20" s="156" customFormat="1" ht="15.75" customHeight="1">
      <c r="A72" s="180" t="s">
        <v>236</v>
      </c>
      <c r="B72" s="180"/>
      <c r="C72" s="212" t="s">
        <v>243</v>
      </c>
      <c r="D72" s="212"/>
      <c r="E72" s="212"/>
      <c r="F72" s="212"/>
      <c r="G72" s="212"/>
      <c r="H72" s="212"/>
      <c r="I72" s="209" t="s">
        <v>136</v>
      </c>
      <c r="J72" s="212"/>
      <c r="K72" s="212"/>
      <c r="L72" s="212"/>
      <c r="M72" s="213"/>
      <c r="N72" s="213"/>
      <c r="O72" s="213"/>
      <c r="P72" s="213"/>
      <c r="Q72" s="213"/>
      <c r="R72" s="213"/>
      <c r="S72" s="217"/>
      <c r="T72" s="217"/>
    </row>
    <row r="73" spans="1:20" s="156" customFormat="1" ht="15.75" customHeight="1">
      <c r="A73" s="180" t="s">
        <v>238</v>
      </c>
      <c r="B73" s="180"/>
      <c r="C73" s="212" t="s">
        <v>243</v>
      </c>
      <c r="D73" s="212"/>
      <c r="E73" s="212"/>
      <c r="F73" s="212"/>
      <c r="G73" s="212"/>
      <c r="H73" s="212"/>
      <c r="I73" s="209" t="s">
        <v>386</v>
      </c>
      <c r="J73" s="212"/>
      <c r="K73" s="212"/>
      <c r="L73" s="212"/>
      <c r="M73" s="213"/>
      <c r="N73" s="213"/>
      <c r="O73" s="213"/>
      <c r="P73" s="213"/>
      <c r="Q73" s="213"/>
      <c r="R73" s="213"/>
      <c r="S73" s="217"/>
      <c r="T73" s="217"/>
    </row>
    <row r="74" spans="1:20" s="156" customFormat="1" ht="15.75" customHeight="1">
      <c r="A74" s="173"/>
      <c r="B74" s="173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3"/>
      <c r="N74" s="213"/>
      <c r="O74" s="213"/>
      <c r="P74" s="213"/>
      <c r="Q74" s="213"/>
      <c r="R74" s="213"/>
      <c r="S74" s="217"/>
      <c r="T74" s="217"/>
    </row>
    <row r="75" spans="1:20" s="156" customFormat="1" ht="15.75" customHeight="1">
      <c r="A75" s="173"/>
      <c r="B75" s="173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3"/>
      <c r="N75" s="213"/>
      <c r="O75" s="213"/>
      <c r="P75" s="213"/>
      <c r="Q75" s="213"/>
      <c r="R75" s="213"/>
      <c r="S75" s="217"/>
      <c r="T75" s="217"/>
    </row>
    <row r="76" spans="1:20" s="156" customFormat="1" ht="15.75" customHeight="1">
      <c r="A76" s="223"/>
      <c r="B76" s="223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6"/>
      <c r="N76" s="216"/>
      <c r="O76" s="216"/>
      <c r="P76" s="216"/>
      <c r="Q76" s="216"/>
      <c r="R76" s="216"/>
      <c r="S76" s="217"/>
      <c r="T76" s="217"/>
    </row>
    <row r="77" spans="1:20" s="156" customFormat="1" ht="15.75" customHeight="1">
      <c r="A77" s="223"/>
      <c r="B77" s="223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6"/>
      <c r="N77" s="216"/>
      <c r="O77" s="216"/>
      <c r="P77" s="216"/>
      <c r="Q77" s="216"/>
      <c r="R77" s="216"/>
      <c r="S77" s="217"/>
      <c r="T77" s="217"/>
    </row>
    <row r="78" spans="1:20" s="156" customFormat="1" ht="15.75" customHeight="1">
      <c r="A78" s="218" t="s">
        <v>183</v>
      </c>
      <c r="B78" s="218"/>
      <c r="C78" s="218"/>
      <c r="D78" s="215"/>
      <c r="E78" s="215"/>
      <c r="F78" s="215"/>
      <c r="G78" s="215"/>
      <c r="H78" s="215"/>
      <c r="I78" s="219"/>
      <c r="J78" s="219"/>
      <c r="K78" s="220"/>
      <c r="L78" s="220"/>
      <c r="M78" s="221"/>
      <c r="N78" s="283"/>
      <c r="O78" s="283"/>
      <c r="P78" s="216"/>
      <c r="Q78" s="216"/>
      <c r="R78" s="216"/>
      <c r="S78" s="217"/>
      <c r="T78" s="217"/>
    </row>
    <row r="79" spans="1:20" s="156" customFormat="1" ht="15.75" customHeight="1">
      <c r="A79" s="223"/>
      <c r="B79" s="223"/>
      <c r="C79" s="215"/>
      <c r="D79" s="215"/>
      <c r="E79" s="215"/>
      <c r="F79" s="215"/>
      <c r="G79" s="215"/>
      <c r="H79" s="215"/>
      <c r="I79" s="220" t="s">
        <v>192</v>
      </c>
      <c r="J79" s="220"/>
      <c r="K79" s="220"/>
      <c r="L79" s="220"/>
      <c r="M79" s="220"/>
      <c r="N79" s="230" t="s">
        <v>186</v>
      </c>
      <c r="O79" s="230"/>
      <c r="P79" s="216"/>
      <c r="Q79" s="216"/>
      <c r="R79" s="216"/>
      <c r="S79" s="217"/>
      <c r="T79" s="217"/>
    </row>
    <row r="80" spans="1:20" s="156" customFormat="1" ht="15.75" customHeight="1">
      <c r="A80" s="150" t="s">
        <v>185</v>
      </c>
      <c r="B80" s="223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6"/>
      <c r="N80" s="216"/>
      <c r="O80" s="216"/>
      <c r="P80" s="216"/>
      <c r="Q80" s="216"/>
      <c r="R80" s="216"/>
      <c r="S80" s="217"/>
      <c r="T80" s="217"/>
    </row>
    <row r="81" spans="1:20" s="156" customFormat="1" ht="15.75" customHeight="1">
      <c r="A81" s="218" t="s">
        <v>187</v>
      </c>
      <c r="B81" s="218"/>
      <c r="C81" s="218"/>
      <c r="D81" s="215"/>
      <c r="E81" s="215"/>
      <c r="F81" s="215"/>
      <c r="G81" s="215"/>
      <c r="H81" s="215"/>
      <c r="I81" s="219"/>
      <c r="J81" s="219"/>
      <c r="K81" s="220"/>
      <c r="L81" s="220"/>
      <c r="M81" s="221"/>
      <c r="N81" s="283"/>
      <c r="O81" s="283"/>
      <c r="P81" s="216"/>
      <c r="Q81" s="216"/>
      <c r="R81" s="216"/>
      <c r="S81" s="217"/>
      <c r="T81" s="217"/>
    </row>
    <row r="82" spans="1:20" s="156" customFormat="1" ht="15.75" customHeight="1">
      <c r="A82" s="223"/>
      <c r="B82" s="223"/>
      <c r="C82" s="215"/>
      <c r="D82" s="215"/>
      <c r="E82" s="215"/>
      <c r="F82" s="215"/>
      <c r="G82" s="215"/>
      <c r="H82" s="215"/>
      <c r="I82" s="220" t="s">
        <v>192</v>
      </c>
      <c r="J82" s="220"/>
      <c r="K82" s="220"/>
      <c r="L82" s="220"/>
      <c r="M82" s="220"/>
      <c r="N82" s="230" t="s">
        <v>186</v>
      </c>
      <c r="O82" s="230"/>
      <c r="P82" s="216"/>
      <c r="Q82" s="216"/>
      <c r="R82" s="216"/>
      <c r="S82" s="217"/>
      <c r="T82" s="217"/>
    </row>
    <row r="83" spans="1:20" s="156" customFormat="1" ht="15.75" customHeight="1">
      <c r="A83" s="223"/>
      <c r="B83" s="223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6"/>
      <c r="N83" s="216"/>
      <c r="O83" s="216"/>
      <c r="P83" s="216"/>
      <c r="Q83" s="216"/>
      <c r="R83" s="216"/>
      <c r="S83" s="217"/>
      <c r="T83" s="217"/>
    </row>
    <row r="84" spans="1:20" s="156" customFormat="1" ht="15.75" customHeight="1">
      <c r="A84" s="218" t="s">
        <v>189</v>
      </c>
      <c r="B84" s="218"/>
      <c r="C84" s="218"/>
      <c r="D84" s="219"/>
      <c r="E84" s="219"/>
      <c r="F84" s="219"/>
      <c r="G84" s="228"/>
      <c r="H84" s="219"/>
      <c r="I84" s="219"/>
      <c r="J84" s="220"/>
      <c r="K84" s="220"/>
      <c r="L84" s="220"/>
      <c r="M84" s="283"/>
      <c r="N84" s="283"/>
      <c r="O84" s="283"/>
      <c r="P84" s="216"/>
      <c r="Q84" s="216"/>
      <c r="R84" s="216"/>
      <c r="S84" s="217"/>
      <c r="T84" s="217"/>
    </row>
    <row r="85" spans="1:20" s="156" customFormat="1" ht="15.75" customHeight="1">
      <c r="A85" s="223"/>
      <c r="B85" s="223"/>
      <c r="C85" s="215"/>
      <c r="D85" s="229" t="s">
        <v>191</v>
      </c>
      <c r="E85" s="229"/>
      <c r="F85" s="229"/>
      <c r="G85" s="228"/>
      <c r="H85" s="229" t="s">
        <v>192</v>
      </c>
      <c r="I85" s="229"/>
      <c r="J85" s="228"/>
      <c r="K85" s="228"/>
      <c r="L85" s="228"/>
      <c r="M85" s="230" t="s">
        <v>186</v>
      </c>
      <c r="N85" s="230"/>
      <c r="O85" s="230" t="s">
        <v>193</v>
      </c>
      <c r="P85" s="216"/>
      <c r="Q85" s="216"/>
      <c r="R85" s="216"/>
      <c r="S85" s="217"/>
      <c r="T85" s="217"/>
    </row>
  </sheetData>
  <sheetProtection selectLockedCells="1" selectUnlockedCells="1"/>
  <mergeCells count="108">
    <mergeCell ref="O1:R2"/>
    <mergeCell ref="A8:R8"/>
    <mergeCell ref="C9:P9"/>
    <mergeCell ref="C10:P10"/>
    <mergeCell ref="F11:O11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P13"/>
    <mergeCell ref="Q13:Q14"/>
    <mergeCell ref="R13:R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D62:H62"/>
    <mergeCell ref="A63:B63"/>
    <mergeCell ref="D63:H63"/>
    <mergeCell ref="A64:B64"/>
    <mergeCell ref="D64:H64"/>
    <mergeCell ref="A65:B65"/>
    <mergeCell ref="D65:H65"/>
    <mergeCell ref="A66:B66"/>
    <mergeCell ref="D66:H66"/>
    <mergeCell ref="A67:B67"/>
    <mergeCell ref="D67:H67"/>
    <mergeCell ref="A68:B68"/>
    <mergeCell ref="D68:H68"/>
    <mergeCell ref="A69:B69"/>
    <mergeCell ref="D69:H69"/>
    <mergeCell ref="A70:B70"/>
    <mergeCell ref="D70:H70"/>
    <mergeCell ref="A71:B71"/>
    <mergeCell ref="D71:H71"/>
    <mergeCell ref="A72:B72"/>
    <mergeCell ref="D72:H72"/>
    <mergeCell ref="A73:B73"/>
    <mergeCell ref="D73:H73"/>
    <mergeCell ref="A74:B74"/>
    <mergeCell ref="A75:B75"/>
    <mergeCell ref="A78:C78"/>
    <mergeCell ref="N78:O78"/>
    <mergeCell ref="I79:M79"/>
    <mergeCell ref="N79:O79"/>
    <mergeCell ref="A81:C81"/>
    <mergeCell ref="N81:O81"/>
    <mergeCell ref="I82:M82"/>
    <mergeCell ref="N82:O82"/>
    <mergeCell ref="A84:C84"/>
    <mergeCell ref="D84:F84"/>
    <mergeCell ref="H84:I84"/>
    <mergeCell ref="M84:N84"/>
    <mergeCell ref="D85:F85"/>
    <mergeCell ref="H85:I85"/>
    <mergeCell ref="M85:N85"/>
  </mergeCells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.28125" style="231" customWidth="1"/>
    <col min="2" max="2" width="13.28125" style="231" customWidth="1"/>
    <col min="3" max="3" width="7.00390625" style="231" customWidth="1"/>
    <col min="4" max="4" width="5.00390625" style="231" customWidth="1"/>
    <col min="5" max="5" width="4.8515625" style="231" customWidth="1"/>
    <col min="6" max="6" width="10.00390625" style="231" customWidth="1"/>
    <col min="7" max="8" width="7.28125" style="231" customWidth="1"/>
    <col min="9" max="9" width="9.00390625" style="284" customWidth="1"/>
    <col min="10" max="10" width="9.421875" style="284" customWidth="1"/>
    <col min="11" max="11" width="9.8515625" style="231" customWidth="1"/>
    <col min="12" max="13" width="11.140625" style="231" customWidth="1"/>
    <col min="14" max="14" width="10.140625" style="231" customWidth="1"/>
    <col min="15" max="15" width="8.57421875" style="231" customWidth="1"/>
    <col min="16" max="16" width="8.7109375" style="231" customWidth="1"/>
    <col min="17" max="16384" width="9.140625" style="231" customWidth="1"/>
  </cols>
  <sheetData>
    <row r="1" spans="1:16" ht="12.75" customHeight="1">
      <c r="A1" s="285"/>
      <c r="B1" s="285"/>
      <c r="C1" s="286"/>
      <c r="D1" s="286"/>
      <c r="E1" s="286"/>
      <c r="F1" s="286"/>
      <c r="G1" s="286"/>
      <c r="H1" s="286"/>
      <c r="I1" s="287"/>
      <c r="J1" s="287"/>
      <c r="K1" s="246" t="s">
        <v>391</v>
      </c>
      <c r="L1" s="246"/>
      <c r="M1" s="246"/>
      <c r="N1" s="246"/>
      <c r="O1" s="246"/>
      <c r="P1" s="246"/>
    </row>
    <row r="2" spans="1:16" ht="21" customHeight="1">
      <c r="A2" s="285"/>
      <c r="B2" s="285"/>
      <c r="C2" s="286"/>
      <c r="D2" s="286"/>
      <c r="E2" s="286"/>
      <c r="F2" s="286"/>
      <c r="G2" s="286"/>
      <c r="H2" s="286"/>
      <c r="I2" s="287"/>
      <c r="J2" s="287"/>
      <c r="K2" s="246"/>
      <c r="L2" s="246"/>
      <c r="M2" s="246"/>
      <c r="N2" s="246"/>
      <c r="O2" s="246"/>
      <c r="P2" s="246"/>
    </row>
    <row r="3" spans="1:16" ht="21" customHeight="1">
      <c r="A3" s="285"/>
      <c r="B3" s="285"/>
      <c r="C3" s="286"/>
      <c r="D3" s="286"/>
      <c r="E3" s="286"/>
      <c r="F3" s="286"/>
      <c r="G3" s="286"/>
      <c r="H3" s="286"/>
      <c r="I3" s="287"/>
      <c r="J3" s="287"/>
      <c r="K3" s="232"/>
      <c r="L3" s="232"/>
      <c r="M3" s="232"/>
      <c r="N3" s="232"/>
      <c r="O3" s="232"/>
      <c r="P3" s="232"/>
    </row>
    <row r="4" spans="1:16" ht="15.75" customHeight="1">
      <c r="A4" s="285"/>
      <c r="B4" s="285"/>
      <c r="C4" s="286"/>
      <c r="D4" s="286"/>
      <c r="E4" s="286"/>
      <c r="F4" s="286"/>
      <c r="G4" s="286"/>
      <c r="H4" s="286"/>
      <c r="I4" s="287"/>
      <c r="J4" s="287"/>
      <c r="K4" s="247" t="s">
        <v>392</v>
      </c>
      <c r="L4" s="247"/>
      <c r="M4" s="247"/>
      <c r="N4" s="247"/>
      <c r="O4" s="232"/>
      <c r="P4" s="232"/>
    </row>
    <row r="5" spans="1:16" ht="15.75" customHeight="1">
      <c r="A5" s="285"/>
      <c r="B5" s="285"/>
      <c r="C5" s="286"/>
      <c r="D5" s="286"/>
      <c r="E5" s="286"/>
      <c r="F5" s="286"/>
      <c r="G5" s="286"/>
      <c r="H5" s="286"/>
      <c r="I5" s="287"/>
      <c r="J5" s="287"/>
      <c r="K5" s="247" t="s">
        <v>393</v>
      </c>
      <c r="L5" s="247"/>
      <c r="M5" s="247"/>
      <c r="N5" s="247"/>
      <c r="O5" s="232"/>
      <c r="P5" s="232"/>
    </row>
    <row r="6" spans="1:16" ht="15.75" customHeight="1">
      <c r="A6" s="285"/>
      <c r="B6" s="285"/>
      <c r="C6" s="286"/>
      <c r="D6" s="286"/>
      <c r="E6" s="286"/>
      <c r="F6" s="286"/>
      <c r="G6" s="286"/>
      <c r="H6" s="286"/>
      <c r="I6" s="287"/>
      <c r="J6" s="287"/>
      <c r="L6" s="247"/>
      <c r="M6" s="247"/>
      <c r="N6" s="247"/>
      <c r="O6" s="232"/>
      <c r="P6" s="232"/>
    </row>
    <row r="7" spans="1:16" ht="15.75" customHeight="1">
      <c r="A7" s="285"/>
      <c r="B7" s="285"/>
      <c r="C7" s="286"/>
      <c r="D7" s="286"/>
      <c r="E7" s="286"/>
      <c r="F7" s="286"/>
      <c r="G7" s="286"/>
      <c r="H7" s="286"/>
      <c r="I7" s="287"/>
      <c r="J7" s="287"/>
      <c r="K7" s="247" t="s">
        <v>394</v>
      </c>
      <c r="L7" s="247"/>
      <c r="M7" s="247"/>
      <c r="N7" s="247"/>
      <c r="O7" s="232"/>
      <c r="P7" s="232"/>
    </row>
    <row r="8" spans="1:16" ht="15.75" customHeight="1">
      <c r="A8" s="285"/>
      <c r="B8" s="285"/>
      <c r="C8" s="286"/>
      <c r="D8" s="286"/>
      <c r="E8" s="286"/>
      <c r="F8" s="286"/>
      <c r="G8" s="286"/>
      <c r="H8" s="286"/>
      <c r="I8" s="287"/>
      <c r="J8" s="287"/>
      <c r="K8" s="233"/>
      <c r="L8" s="233"/>
      <c r="M8" s="233"/>
      <c r="N8" s="233"/>
      <c r="O8" s="232"/>
      <c r="P8" s="232"/>
    </row>
    <row r="9" spans="1:16" ht="15.75" customHeight="1">
      <c r="A9" s="285"/>
      <c r="B9" s="285"/>
      <c r="C9" s="286"/>
      <c r="D9" s="286"/>
      <c r="E9" s="286"/>
      <c r="F9" s="286"/>
      <c r="G9" s="286"/>
      <c r="H9" s="286"/>
      <c r="I9" s="287"/>
      <c r="J9" s="287"/>
      <c r="K9" s="233"/>
      <c r="L9" s="233"/>
      <c r="M9" s="233"/>
      <c r="N9" s="233"/>
      <c r="O9" s="232"/>
      <c r="P9" s="232"/>
    </row>
    <row r="10" spans="1:16" ht="51.75" customHeight="1">
      <c r="A10" s="285"/>
      <c r="B10" s="287" t="s">
        <v>395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33"/>
    </row>
    <row r="11" spans="1:16" ht="15.75" customHeight="1">
      <c r="A11" s="285"/>
      <c r="B11" s="285"/>
      <c r="C11" s="287"/>
      <c r="D11" s="287"/>
      <c r="E11" s="287"/>
      <c r="F11" s="287"/>
      <c r="G11" s="287"/>
      <c r="H11" s="287"/>
      <c r="I11" s="287"/>
      <c r="J11" s="287"/>
      <c r="K11" s="288"/>
      <c r="L11" s="287"/>
      <c r="M11" s="287"/>
      <c r="N11" s="287"/>
      <c r="O11" s="233"/>
      <c r="P11" s="233"/>
    </row>
    <row r="12" spans="1:16" ht="15.75" customHeight="1">
      <c r="A12" s="289" t="s">
        <v>165</v>
      </c>
      <c r="B12" s="289"/>
      <c r="C12" s="290" t="s">
        <v>361</v>
      </c>
      <c r="D12" s="290" t="s">
        <v>363</v>
      </c>
      <c r="E12" s="290" t="s">
        <v>364</v>
      </c>
      <c r="F12" s="290" t="s">
        <v>396</v>
      </c>
      <c r="G12" s="290" t="s">
        <v>397</v>
      </c>
      <c r="H12" s="154" t="s">
        <v>365</v>
      </c>
      <c r="I12" s="291" t="s">
        <v>366</v>
      </c>
      <c r="J12" s="291" t="s">
        <v>398</v>
      </c>
      <c r="K12" s="290" t="s">
        <v>32</v>
      </c>
      <c r="L12" s="290"/>
      <c r="M12" s="290"/>
      <c r="N12" s="290"/>
      <c r="O12" s="290"/>
      <c r="P12" s="290"/>
    </row>
    <row r="13" spans="1:16" ht="15.75" customHeight="1">
      <c r="A13" s="289"/>
      <c r="B13" s="289"/>
      <c r="C13" s="290"/>
      <c r="D13" s="290"/>
      <c r="E13" s="290"/>
      <c r="F13" s="290"/>
      <c r="G13" s="290"/>
      <c r="H13" s="154"/>
      <c r="I13" s="291"/>
      <c r="J13" s="291"/>
      <c r="K13" s="155" t="s">
        <v>399</v>
      </c>
      <c r="L13" s="155" t="s">
        <v>69</v>
      </c>
      <c r="M13" s="155"/>
      <c r="N13" s="155"/>
      <c r="O13" s="155" t="s">
        <v>400</v>
      </c>
      <c r="P13" s="155" t="s">
        <v>369</v>
      </c>
    </row>
    <row r="14" spans="1:16" ht="51.75" customHeight="1">
      <c r="A14" s="289"/>
      <c r="B14" s="289"/>
      <c r="C14" s="290"/>
      <c r="D14" s="290"/>
      <c r="E14" s="290"/>
      <c r="F14" s="290"/>
      <c r="G14" s="290"/>
      <c r="H14" s="154"/>
      <c r="I14" s="291"/>
      <c r="J14" s="291"/>
      <c r="K14" s="155"/>
      <c r="L14" s="155" t="s">
        <v>211</v>
      </c>
      <c r="M14" s="155" t="s">
        <v>212</v>
      </c>
      <c r="N14" s="155" t="s">
        <v>213</v>
      </c>
      <c r="O14" s="155"/>
      <c r="P14" s="155"/>
    </row>
    <row r="15" spans="1:16" ht="15.75" customHeight="1">
      <c r="A15" s="290"/>
      <c r="B15" s="290"/>
      <c r="C15" s="290"/>
      <c r="D15" s="290"/>
      <c r="E15" s="290"/>
      <c r="F15" s="290"/>
      <c r="G15" s="290"/>
      <c r="H15" s="290"/>
      <c r="I15" s="291"/>
      <c r="J15" s="291"/>
      <c r="K15" s="290"/>
      <c r="L15" s="290"/>
      <c r="M15" s="290"/>
      <c r="N15" s="290"/>
      <c r="O15" s="290"/>
      <c r="P15" s="290"/>
    </row>
    <row r="16" spans="1:16" ht="15.75" customHeight="1">
      <c r="A16" s="290"/>
      <c r="B16" s="290"/>
      <c r="C16" s="290"/>
      <c r="D16" s="290"/>
      <c r="E16" s="290"/>
      <c r="F16" s="290"/>
      <c r="G16" s="290"/>
      <c r="H16" s="290"/>
      <c r="I16" s="291"/>
      <c r="J16" s="291"/>
      <c r="K16" s="290"/>
      <c r="L16" s="290"/>
      <c r="M16" s="290"/>
      <c r="N16" s="290"/>
      <c r="O16" s="290"/>
      <c r="P16" s="290"/>
    </row>
    <row r="17" spans="1:16" ht="15.75" customHeight="1">
      <c r="A17" s="290"/>
      <c r="B17" s="290"/>
      <c r="C17" s="290"/>
      <c r="D17" s="290"/>
      <c r="E17" s="290"/>
      <c r="F17" s="290"/>
      <c r="G17" s="290"/>
      <c r="H17" s="290"/>
      <c r="I17" s="291"/>
      <c r="J17" s="291"/>
      <c r="K17" s="290"/>
      <c r="L17" s="290"/>
      <c r="M17" s="290"/>
      <c r="N17" s="290"/>
      <c r="O17" s="290"/>
      <c r="P17" s="290"/>
    </row>
    <row r="18" spans="1:16" ht="15.75" customHeight="1">
      <c r="A18" s="235"/>
      <c r="B18" s="235"/>
      <c r="C18" s="292"/>
      <c r="D18" s="292"/>
      <c r="E18" s="292"/>
      <c r="F18" s="292"/>
      <c r="G18" s="292"/>
      <c r="H18" s="292"/>
      <c r="I18" s="292"/>
      <c r="J18" s="292"/>
      <c r="K18" s="236"/>
      <c r="L18" s="236"/>
      <c r="M18" s="236"/>
      <c r="N18" s="236"/>
      <c r="O18" s="236"/>
      <c r="P18" s="236"/>
    </row>
    <row r="19" spans="1:16" ht="15.75" customHeight="1">
      <c r="A19" s="4" t="s">
        <v>183</v>
      </c>
      <c r="B19" s="4"/>
      <c r="C19" s="4"/>
      <c r="D19" s="128"/>
      <c r="E19" s="128"/>
      <c r="F19" s="128"/>
      <c r="G19" s="128"/>
      <c r="H19" s="128"/>
      <c r="I19" s="128"/>
      <c r="J19" s="116"/>
      <c r="K19" s="10"/>
      <c r="L19" s="10"/>
      <c r="M19" s="10"/>
      <c r="N19" s="10"/>
      <c r="O19" s="252"/>
      <c r="P19" s="252"/>
    </row>
    <row r="20" spans="1:16" ht="15.75" customHeight="1">
      <c r="A20" s="253"/>
      <c r="B20" s="64" t="s">
        <v>185</v>
      </c>
      <c r="C20" s="128"/>
      <c r="D20" s="128"/>
      <c r="E20" s="128"/>
      <c r="F20" s="128"/>
      <c r="G20" s="128"/>
      <c r="H20" s="128"/>
      <c r="I20" s="128"/>
      <c r="J20" s="131"/>
      <c r="K20" s="117"/>
      <c r="L20" s="117"/>
      <c r="M20" s="117"/>
      <c r="N20" s="117"/>
      <c r="O20" s="42" t="s">
        <v>186</v>
      </c>
      <c r="P20" s="42"/>
    </row>
    <row r="21" spans="1:16" ht="15.75" customHeight="1">
      <c r="A21" s="7"/>
      <c r="B21" s="7"/>
      <c r="C21" s="128"/>
      <c r="D21" s="128"/>
      <c r="E21" s="128"/>
      <c r="F21" s="128"/>
      <c r="G21" s="128"/>
      <c r="H21" s="128"/>
      <c r="I21" s="128"/>
      <c r="J21" s="128"/>
      <c r="K21" s="7"/>
      <c r="L21" s="7"/>
      <c r="M21" s="7"/>
      <c r="N21" s="7"/>
      <c r="O21" s="7"/>
      <c r="P21" s="7"/>
    </row>
    <row r="22" spans="1:16" ht="15.75" customHeight="1">
      <c r="A22" s="4" t="s">
        <v>187</v>
      </c>
      <c r="B22" s="4"/>
      <c r="C22" s="4"/>
      <c r="D22" s="128"/>
      <c r="E22" s="128"/>
      <c r="F22" s="128"/>
      <c r="G22" s="128"/>
      <c r="H22" s="128"/>
      <c r="I22" s="128"/>
      <c r="J22" s="116"/>
      <c r="K22" s="10"/>
      <c r="L22" s="10"/>
      <c r="M22" s="10"/>
      <c r="N22" s="10"/>
      <c r="O22" s="252"/>
      <c r="P22" s="252"/>
    </row>
    <row r="23" spans="1:16" ht="15.75" customHeight="1">
      <c r="A23" s="253"/>
      <c r="B23" s="253"/>
      <c r="C23" s="128"/>
      <c r="D23" s="128"/>
      <c r="E23" s="128"/>
      <c r="F23" s="128"/>
      <c r="G23" s="128"/>
      <c r="H23" s="128"/>
      <c r="I23" s="128"/>
      <c r="J23" s="131"/>
      <c r="K23" s="117"/>
      <c r="L23" s="117"/>
      <c r="M23" s="117"/>
      <c r="N23" s="117"/>
      <c r="O23" s="42" t="s">
        <v>186</v>
      </c>
      <c r="P23" s="42"/>
    </row>
    <row r="24" spans="1:16" ht="15.75" customHeight="1">
      <c r="A24" s="4" t="s">
        <v>189</v>
      </c>
      <c r="B24" s="4"/>
      <c r="C24" s="4"/>
      <c r="D24" s="116"/>
      <c r="E24" s="116"/>
      <c r="F24" s="116"/>
      <c r="G24" s="115"/>
      <c r="H24" s="115"/>
      <c r="I24" s="116"/>
      <c r="J24" s="117"/>
      <c r="K24" s="252"/>
      <c r="L24" s="252"/>
      <c r="M24" s="252"/>
      <c r="N24" s="252"/>
      <c r="O24" s="252"/>
      <c r="P24" s="254"/>
    </row>
    <row r="25" spans="1:16" ht="31.5" customHeight="1">
      <c r="A25" s="253"/>
      <c r="B25" s="253"/>
      <c r="C25" s="128"/>
      <c r="D25" s="117" t="s">
        <v>191</v>
      </c>
      <c r="E25" s="117"/>
      <c r="F25" s="117"/>
      <c r="G25" s="115"/>
      <c r="H25" s="115"/>
      <c r="I25" s="117" t="s">
        <v>192</v>
      </c>
      <c r="J25" s="117"/>
      <c r="K25" s="4" t="s">
        <v>186</v>
      </c>
      <c r="L25" s="4"/>
      <c r="M25" s="4"/>
      <c r="N25" s="4"/>
      <c r="O25" s="4"/>
      <c r="P25" s="42" t="s">
        <v>193</v>
      </c>
    </row>
    <row r="35" ht="31.5" customHeight="1"/>
  </sheetData>
  <sheetProtection selectLockedCells="1" selectUnlockedCells="1"/>
  <mergeCells count="32">
    <mergeCell ref="K1:P2"/>
    <mergeCell ref="B10:O10"/>
    <mergeCell ref="A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P12"/>
    <mergeCell ref="K13:K14"/>
    <mergeCell ref="L13:N13"/>
    <mergeCell ref="O13:O14"/>
    <mergeCell ref="P13:P14"/>
    <mergeCell ref="A15:B15"/>
    <mergeCell ref="A16:B16"/>
    <mergeCell ref="A17:B17"/>
    <mergeCell ref="A18:B18"/>
    <mergeCell ref="A19:C19"/>
    <mergeCell ref="O19:P19"/>
    <mergeCell ref="O20:P20"/>
    <mergeCell ref="A22:C22"/>
    <mergeCell ref="O22:P22"/>
    <mergeCell ref="O23:P23"/>
    <mergeCell ref="A24:C24"/>
    <mergeCell ref="D24:F24"/>
    <mergeCell ref="K24:O24"/>
    <mergeCell ref="D25:F25"/>
    <mergeCell ref="I25:J25"/>
    <mergeCell ref="K25:O25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.28125" style="231" customWidth="1"/>
    <col min="2" max="2" width="13.28125" style="231" customWidth="1"/>
    <col min="3" max="3" width="7.00390625" style="231" customWidth="1"/>
    <col min="4" max="4" width="5.00390625" style="231" customWidth="1"/>
    <col min="5" max="5" width="4.8515625" style="231" customWidth="1"/>
    <col min="6" max="6" width="10.00390625" style="231" customWidth="1"/>
    <col min="7" max="8" width="7.28125" style="231" customWidth="1"/>
    <col min="9" max="9" width="9.00390625" style="284" customWidth="1"/>
    <col min="10" max="10" width="9.421875" style="284" customWidth="1"/>
    <col min="11" max="11" width="9.8515625" style="231" customWidth="1"/>
    <col min="12" max="13" width="11.140625" style="231" customWidth="1"/>
    <col min="14" max="14" width="10.140625" style="231" customWidth="1"/>
    <col min="15" max="15" width="8.57421875" style="231" customWidth="1"/>
    <col min="16" max="16" width="8.7109375" style="231" customWidth="1"/>
    <col min="17" max="16384" width="9.140625" style="231" customWidth="1"/>
  </cols>
  <sheetData>
    <row r="1" spans="1:16" ht="12.75" customHeight="1">
      <c r="A1" s="285"/>
      <c r="B1" s="285"/>
      <c r="C1" s="286"/>
      <c r="D1" s="286"/>
      <c r="E1" s="286"/>
      <c r="F1" s="286"/>
      <c r="G1" s="286"/>
      <c r="H1" s="286"/>
      <c r="I1" s="287"/>
      <c r="J1" s="287"/>
      <c r="K1" s="246" t="s">
        <v>401</v>
      </c>
      <c r="L1" s="246"/>
      <c r="M1" s="246"/>
      <c r="N1" s="246"/>
      <c r="O1" s="246"/>
      <c r="P1" s="246"/>
    </row>
    <row r="2" spans="1:16" ht="21" customHeight="1">
      <c r="A2" s="285"/>
      <c r="B2" s="285"/>
      <c r="C2" s="286"/>
      <c r="D2" s="286"/>
      <c r="E2" s="286"/>
      <c r="F2" s="286"/>
      <c r="G2" s="286"/>
      <c r="H2" s="286"/>
      <c r="I2" s="287"/>
      <c r="J2" s="287"/>
      <c r="K2" s="246"/>
      <c r="L2" s="246"/>
      <c r="M2" s="246"/>
      <c r="N2" s="246"/>
      <c r="O2" s="246"/>
      <c r="P2" s="246"/>
    </row>
    <row r="3" spans="1:16" ht="21" customHeight="1">
      <c r="A3" s="285"/>
      <c r="B3" s="285"/>
      <c r="C3" s="286"/>
      <c r="D3" s="286"/>
      <c r="E3" s="286"/>
      <c r="F3" s="286"/>
      <c r="G3" s="286"/>
      <c r="H3" s="286"/>
      <c r="I3" s="287"/>
      <c r="J3" s="287"/>
      <c r="K3" s="232"/>
      <c r="L3" s="232"/>
      <c r="M3" s="232"/>
      <c r="N3" s="232"/>
      <c r="O3" s="232"/>
      <c r="P3" s="232"/>
    </row>
    <row r="4" spans="1:16" ht="21" customHeight="1">
      <c r="A4" s="285"/>
      <c r="B4" s="293" t="s">
        <v>402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21" customHeight="1">
      <c r="A5" s="285"/>
      <c r="B5" s="294" t="s">
        <v>403</v>
      </c>
      <c r="C5" s="294"/>
      <c r="D5" s="294"/>
      <c r="E5" s="294"/>
      <c r="F5" s="286"/>
      <c r="G5" s="286"/>
      <c r="H5" s="286"/>
      <c r="I5" s="287"/>
      <c r="J5" s="287"/>
      <c r="K5" s="232"/>
      <c r="L5" s="232"/>
      <c r="M5" s="232"/>
      <c r="N5" s="232"/>
      <c r="O5" s="232"/>
      <c r="P5" s="232"/>
    </row>
    <row r="6" spans="1:16" ht="15.75" customHeight="1">
      <c r="A6" s="285"/>
      <c r="B6" s="247" t="s">
        <v>197</v>
      </c>
      <c r="C6" s="286"/>
      <c r="D6" s="286"/>
      <c r="E6" s="286"/>
      <c r="F6" s="286"/>
      <c r="G6" s="286"/>
      <c r="H6" s="286"/>
      <c r="I6" s="287"/>
      <c r="J6" s="287"/>
      <c r="K6" s="247"/>
      <c r="L6" s="247"/>
      <c r="M6" s="247"/>
      <c r="N6" s="247"/>
      <c r="O6" s="232"/>
      <c r="P6" s="232"/>
    </row>
    <row r="7" spans="1:16" ht="15.75" customHeight="1">
      <c r="A7" s="285"/>
      <c r="B7" s="247" t="s">
        <v>198</v>
      </c>
      <c r="C7" s="286"/>
      <c r="D7" s="286"/>
      <c r="E7" s="286"/>
      <c r="F7" s="286"/>
      <c r="G7" s="286"/>
      <c r="H7" s="286"/>
      <c r="I7" s="287"/>
      <c r="J7" s="287"/>
      <c r="K7" s="247"/>
      <c r="L7" s="247"/>
      <c r="M7" s="247"/>
      <c r="N7" s="247"/>
      <c r="O7" s="232"/>
      <c r="P7" s="232"/>
    </row>
    <row r="8" spans="1:16" ht="15.75" customHeight="1" hidden="1">
      <c r="A8" s="285"/>
      <c r="B8" s="247"/>
      <c r="C8" s="286"/>
      <c r="D8" s="286"/>
      <c r="E8" s="286"/>
      <c r="F8" s="286"/>
      <c r="G8" s="286"/>
      <c r="H8" s="286"/>
      <c r="I8" s="287"/>
      <c r="J8" s="287"/>
      <c r="K8" s="247"/>
      <c r="L8" s="247"/>
      <c r="M8" s="247"/>
      <c r="N8" s="247"/>
      <c r="O8" s="232"/>
      <c r="P8" s="232"/>
    </row>
    <row r="9" spans="1:16" ht="15.75" customHeight="1">
      <c r="A9" s="285"/>
      <c r="B9" s="247" t="s">
        <v>312</v>
      </c>
      <c r="C9" s="286"/>
      <c r="D9" s="286"/>
      <c r="E9" s="286"/>
      <c r="F9" s="286"/>
      <c r="G9" s="286"/>
      <c r="H9" s="286"/>
      <c r="I9" s="287"/>
      <c r="J9" s="287"/>
      <c r="K9" s="247"/>
      <c r="L9" s="247"/>
      <c r="M9" s="247"/>
      <c r="N9" s="247"/>
      <c r="O9" s="232"/>
      <c r="P9" s="232"/>
    </row>
    <row r="10" spans="1:16" ht="15.75" customHeight="1">
      <c r="A10" s="285"/>
      <c r="B10" s="285"/>
      <c r="C10" s="286"/>
      <c r="D10" s="286"/>
      <c r="E10" s="286"/>
      <c r="F10" s="286"/>
      <c r="G10" s="286"/>
      <c r="H10" s="286"/>
      <c r="I10" s="287"/>
      <c r="J10" s="287"/>
      <c r="K10" s="233"/>
      <c r="L10" s="233"/>
      <c r="M10" s="233"/>
      <c r="N10" s="233"/>
      <c r="O10" s="232"/>
      <c r="P10" s="232"/>
    </row>
    <row r="11" spans="1:16" ht="15.75" customHeight="1">
      <c r="A11" s="285"/>
      <c r="B11" s="285"/>
      <c r="C11" s="286"/>
      <c r="D11" s="286"/>
      <c r="E11" s="286"/>
      <c r="F11" s="286"/>
      <c r="G11" s="286"/>
      <c r="H11" s="286"/>
      <c r="I11" s="287"/>
      <c r="J11" s="287"/>
      <c r="K11" s="233"/>
      <c r="L11" s="233"/>
      <c r="M11" s="233"/>
      <c r="N11" s="233"/>
      <c r="O11" s="232"/>
      <c r="P11" s="232"/>
    </row>
    <row r="12" spans="1:16" ht="26.25" customHeight="1">
      <c r="A12" s="285"/>
      <c r="B12" s="287" t="s">
        <v>404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33"/>
    </row>
    <row r="13" spans="1:16" ht="15.75" customHeight="1">
      <c r="A13" s="285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33"/>
    </row>
    <row r="14" spans="1:16" ht="18.75" customHeight="1">
      <c r="A14" s="285"/>
      <c r="B14" s="295" t="s">
        <v>405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</row>
    <row r="15" spans="1:16" ht="15.75" customHeight="1">
      <c r="A15" s="285"/>
      <c r="B15" s="285"/>
      <c r="C15" s="287"/>
      <c r="D15" s="287"/>
      <c r="E15" s="287"/>
      <c r="F15" s="287"/>
      <c r="G15" s="287"/>
      <c r="H15" s="287"/>
      <c r="I15" s="287"/>
      <c r="J15" s="287"/>
      <c r="K15" s="288"/>
      <c r="L15" s="287"/>
      <c r="M15" s="287"/>
      <c r="N15" s="287"/>
      <c r="O15" s="233"/>
      <c r="P15" s="233"/>
    </row>
    <row r="16" spans="1:16" ht="15.75" customHeight="1">
      <c r="A16" s="289" t="s">
        <v>406</v>
      </c>
      <c r="B16" s="289"/>
      <c r="C16" s="290" t="s">
        <v>361</v>
      </c>
      <c r="D16" s="290" t="s">
        <v>363</v>
      </c>
      <c r="E16" s="290" t="s">
        <v>364</v>
      </c>
      <c r="F16" s="290" t="s">
        <v>396</v>
      </c>
      <c r="G16" s="290" t="s">
        <v>397</v>
      </c>
      <c r="H16" s="154" t="s">
        <v>365</v>
      </c>
      <c r="I16" s="291" t="s">
        <v>366</v>
      </c>
      <c r="J16" s="291" t="s">
        <v>398</v>
      </c>
      <c r="K16" s="290" t="s">
        <v>32</v>
      </c>
      <c r="L16" s="290"/>
      <c r="M16" s="290"/>
      <c r="N16" s="290"/>
      <c r="O16" s="290"/>
      <c r="P16" s="290"/>
    </row>
    <row r="17" spans="1:16" ht="15.75" customHeight="1">
      <c r="A17" s="289"/>
      <c r="B17" s="289"/>
      <c r="C17" s="290"/>
      <c r="D17" s="290"/>
      <c r="E17" s="290"/>
      <c r="F17" s="290"/>
      <c r="G17" s="290"/>
      <c r="H17" s="154"/>
      <c r="I17" s="291"/>
      <c r="J17" s="291"/>
      <c r="K17" s="155" t="s">
        <v>400</v>
      </c>
      <c r="L17" s="155" t="s">
        <v>69</v>
      </c>
      <c r="M17" s="155"/>
      <c r="N17" s="155"/>
      <c r="O17" s="155" t="s">
        <v>369</v>
      </c>
      <c r="P17" s="155" t="s">
        <v>370</v>
      </c>
    </row>
    <row r="18" spans="1:16" ht="41.25" customHeight="1">
      <c r="A18" s="289"/>
      <c r="B18" s="289"/>
      <c r="C18" s="290"/>
      <c r="D18" s="290"/>
      <c r="E18" s="290"/>
      <c r="F18" s="290"/>
      <c r="G18" s="290"/>
      <c r="H18" s="154"/>
      <c r="I18" s="291"/>
      <c r="J18" s="291"/>
      <c r="K18" s="155"/>
      <c r="L18" s="155" t="s">
        <v>211</v>
      </c>
      <c r="M18" s="155" t="s">
        <v>212</v>
      </c>
      <c r="N18" s="155" t="s">
        <v>213</v>
      </c>
      <c r="O18" s="155"/>
      <c r="P18" s="155"/>
    </row>
    <row r="19" spans="1:16" ht="15.75" customHeight="1">
      <c r="A19" s="290"/>
      <c r="B19" s="290"/>
      <c r="C19" s="290"/>
      <c r="D19" s="290"/>
      <c r="E19" s="290"/>
      <c r="F19" s="290"/>
      <c r="G19" s="290"/>
      <c r="H19" s="290"/>
      <c r="I19" s="291"/>
      <c r="J19" s="291"/>
      <c r="K19" s="290"/>
      <c r="L19" s="290"/>
      <c r="M19" s="290"/>
      <c r="N19" s="290"/>
      <c r="O19" s="290"/>
      <c r="P19" s="290"/>
    </row>
    <row r="20" spans="1:16" ht="15.75" customHeight="1">
      <c r="A20" s="290"/>
      <c r="B20" s="290"/>
      <c r="C20" s="290"/>
      <c r="D20" s="290"/>
      <c r="E20" s="290"/>
      <c r="F20" s="290"/>
      <c r="G20" s="290"/>
      <c r="H20" s="290"/>
      <c r="I20" s="291"/>
      <c r="J20" s="291"/>
      <c r="K20" s="290"/>
      <c r="L20" s="290"/>
      <c r="M20" s="290"/>
      <c r="N20" s="290"/>
      <c r="O20" s="290"/>
      <c r="P20" s="290"/>
    </row>
    <row r="21" spans="1:16" ht="15.75" customHeight="1">
      <c r="A21" s="290"/>
      <c r="B21" s="290"/>
      <c r="C21" s="290"/>
      <c r="D21" s="290"/>
      <c r="E21" s="290"/>
      <c r="F21" s="290"/>
      <c r="G21" s="290"/>
      <c r="H21" s="290"/>
      <c r="I21" s="291"/>
      <c r="J21" s="291"/>
      <c r="K21" s="290"/>
      <c r="L21" s="290"/>
      <c r="M21" s="290"/>
      <c r="N21" s="290"/>
      <c r="O21" s="290"/>
      <c r="P21" s="290"/>
    </row>
    <row r="22" spans="1:16" ht="15.75" customHeight="1">
      <c r="A22" s="235"/>
      <c r="B22" s="235"/>
      <c r="C22" s="292"/>
      <c r="D22" s="292"/>
      <c r="E22" s="292"/>
      <c r="F22" s="292"/>
      <c r="G22" s="292"/>
      <c r="H22" s="292"/>
      <c r="I22" s="292"/>
      <c r="J22" s="292"/>
      <c r="K22" s="236"/>
      <c r="L22" s="236"/>
      <c r="M22" s="236"/>
      <c r="N22" s="236"/>
      <c r="O22" s="236"/>
      <c r="P22" s="236"/>
    </row>
    <row r="23" spans="1:16" ht="15.75" customHeight="1">
      <c r="A23" s="232"/>
      <c r="B23" s="232"/>
      <c r="C23" s="245"/>
      <c r="D23" s="245"/>
      <c r="E23" s="245"/>
      <c r="F23" s="245"/>
      <c r="G23" s="245"/>
      <c r="H23" s="245"/>
      <c r="I23" s="245"/>
      <c r="J23" s="239"/>
      <c r="K23" s="233"/>
      <c r="L23" s="233"/>
      <c r="M23" s="233"/>
      <c r="N23" s="233"/>
      <c r="O23" s="296"/>
      <c r="P23" s="296"/>
    </row>
    <row r="24" spans="1:16" ht="15.75" customHeight="1">
      <c r="A24" s="4" t="s">
        <v>183</v>
      </c>
      <c r="B24" s="4"/>
      <c r="C24" s="4"/>
      <c r="D24" s="128"/>
      <c r="E24" s="128"/>
      <c r="F24" s="128"/>
      <c r="G24" s="128"/>
      <c r="H24" s="128"/>
      <c r="I24" s="128"/>
      <c r="J24" s="116"/>
      <c r="K24" s="10"/>
      <c r="L24" s="10"/>
      <c r="M24" s="10"/>
      <c r="N24" s="10"/>
      <c r="O24" s="252"/>
      <c r="P24" s="252"/>
    </row>
    <row r="25" spans="1:16" ht="15.75" customHeight="1">
      <c r="A25" s="253"/>
      <c r="B25" s="64" t="s">
        <v>185</v>
      </c>
      <c r="C25" s="128"/>
      <c r="D25" s="128"/>
      <c r="E25" s="128"/>
      <c r="F25" s="128"/>
      <c r="G25" s="128"/>
      <c r="H25" s="128"/>
      <c r="I25" s="128"/>
      <c r="J25" s="131"/>
      <c r="K25" s="117"/>
      <c r="L25" s="117"/>
      <c r="M25" s="117"/>
      <c r="N25" s="117"/>
      <c r="O25" s="42" t="s">
        <v>186</v>
      </c>
      <c r="P25" s="42"/>
    </row>
    <row r="26" spans="1:16" ht="15.75" customHeight="1">
      <c r="A26" s="7"/>
      <c r="B26" s="7"/>
      <c r="C26" s="128"/>
      <c r="D26" s="128"/>
      <c r="E26" s="128"/>
      <c r="F26" s="128"/>
      <c r="G26" s="128"/>
      <c r="H26" s="128"/>
      <c r="I26" s="128"/>
      <c r="J26" s="128"/>
      <c r="K26" s="7"/>
      <c r="L26" s="7"/>
      <c r="M26" s="7"/>
      <c r="N26" s="7"/>
      <c r="O26" s="7"/>
      <c r="P26" s="7"/>
    </row>
    <row r="27" spans="1:16" ht="15.75" customHeight="1">
      <c r="A27" s="4" t="s">
        <v>187</v>
      </c>
      <c r="B27" s="4"/>
      <c r="C27" s="4"/>
      <c r="D27" s="128"/>
      <c r="E27" s="128"/>
      <c r="F27" s="128"/>
      <c r="G27" s="128"/>
      <c r="H27" s="128"/>
      <c r="I27" s="128"/>
      <c r="J27" s="116"/>
      <c r="K27" s="10"/>
      <c r="L27" s="10"/>
      <c r="M27" s="10"/>
      <c r="N27" s="10"/>
      <c r="O27" s="252"/>
      <c r="P27" s="252"/>
    </row>
    <row r="28" spans="1:16" ht="15.75" customHeight="1">
      <c r="A28" s="253"/>
      <c r="B28" s="253"/>
      <c r="C28" s="128"/>
      <c r="D28" s="128"/>
      <c r="E28" s="128"/>
      <c r="F28" s="128"/>
      <c r="G28" s="128"/>
      <c r="H28" s="128"/>
      <c r="I28" s="128"/>
      <c r="J28" s="131"/>
      <c r="K28" s="117"/>
      <c r="L28" s="117"/>
      <c r="M28" s="117"/>
      <c r="N28" s="117"/>
      <c r="O28" s="42" t="s">
        <v>186</v>
      </c>
      <c r="P28" s="42"/>
    </row>
    <row r="29" spans="1:16" ht="15.75" customHeight="1">
      <c r="A29" s="4" t="s">
        <v>189</v>
      </c>
      <c r="B29" s="4"/>
      <c r="C29" s="4"/>
      <c r="D29" s="116"/>
      <c r="E29" s="116"/>
      <c r="F29" s="116"/>
      <c r="G29" s="115"/>
      <c r="H29" s="115"/>
      <c r="I29" s="116"/>
      <c r="J29" s="117"/>
      <c r="K29" s="252"/>
      <c r="L29" s="252"/>
      <c r="M29" s="252"/>
      <c r="N29" s="252"/>
      <c r="O29" s="252"/>
      <c r="P29" s="254"/>
    </row>
    <row r="30" spans="1:16" ht="31.5" customHeight="1">
      <c r="A30" s="253"/>
      <c r="B30" s="253"/>
      <c r="C30" s="128"/>
      <c r="D30" s="117" t="s">
        <v>191</v>
      </c>
      <c r="E30" s="117"/>
      <c r="F30" s="117"/>
      <c r="G30" s="115"/>
      <c r="H30" s="115"/>
      <c r="I30" s="117" t="s">
        <v>192</v>
      </c>
      <c r="J30" s="117"/>
      <c r="K30" s="4" t="s">
        <v>186</v>
      </c>
      <c r="L30" s="4"/>
      <c r="M30" s="4"/>
      <c r="N30" s="4"/>
      <c r="O30" s="4"/>
      <c r="P30" s="42" t="s">
        <v>193</v>
      </c>
    </row>
    <row r="40" ht="31.5" customHeight="1"/>
  </sheetData>
  <sheetProtection selectLockedCells="1" selectUnlockedCells="1"/>
  <mergeCells count="35">
    <mergeCell ref="K1:P2"/>
    <mergeCell ref="B4:P4"/>
    <mergeCell ref="B5:E5"/>
    <mergeCell ref="B12:O12"/>
    <mergeCell ref="B14:P14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  <mergeCell ref="L17:N17"/>
    <mergeCell ref="O17:O18"/>
    <mergeCell ref="P17:P18"/>
    <mergeCell ref="A19:B19"/>
    <mergeCell ref="A20:B20"/>
    <mergeCell ref="A21:B21"/>
    <mergeCell ref="A22:B22"/>
    <mergeCell ref="A24:C24"/>
    <mergeCell ref="O24:P24"/>
    <mergeCell ref="O25:P25"/>
    <mergeCell ref="A27:C27"/>
    <mergeCell ref="O27:P27"/>
    <mergeCell ref="O28:P28"/>
    <mergeCell ref="A29:C29"/>
    <mergeCell ref="D29:F29"/>
    <mergeCell ref="K29:O29"/>
    <mergeCell ref="D30:F30"/>
    <mergeCell ref="I30:J30"/>
    <mergeCell ref="K30:O30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2016-12-15T12:47:50Z</cp:lastPrinted>
  <dcterms:created xsi:type="dcterms:W3CDTF">2011-06-17T07:37:05Z</dcterms:created>
  <dcterms:modified xsi:type="dcterms:W3CDTF">2016-12-15T15:04:24Z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